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'Лист1'!$A$1:$F$33</definedName>
  </definedNames>
  <calcPr fullCalcOnLoad="1"/>
</workbook>
</file>

<file path=xl/sharedStrings.xml><?xml version="1.0" encoding="utf-8"?>
<sst xmlns="http://schemas.openxmlformats.org/spreadsheetml/2006/main" count="68" uniqueCount="36">
  <si>
    <t>Статьи доходов</t>
  </si>
  <si>
    <t>Государственная пошлина за совершение нотариальных действий должностными лицами органов местного самоуправления</t>
  </si>
  <si>
    <t>Налог на НДФЛ</t>
  </si>
  <si>
    <t>Налог на имущество физ. лиц</t>
  </si>
  <si>
    <t>Земельный налог (по обязательствам, возникшим до 01.01.06г)</t>
  </si>
  <si>
    <t>Земельный налог (по обязательствам, возникшим до 01.01.06г)(пеня)</t>
  </si>
  <si>
    <t>Единый сельскохозяйственный налог</t>
  </si>
  <si>
    <t>Прочие неналоговые доходы зачисляемые в бюджет поселений</t>
  </si>
  <si>
    <t>Прочие неналоговые доходы зачисляемые в бюджет поселений учреждениями,находящимися в ведении органов местного самоуправления</t>
  </si>
  <si>
    <t xml:space="preserve">Акцизы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</si>
  <si>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</si>
  <si>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</si>
  <si>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Дотации бюджетам сельских поселений на выравнивание бюджетной обеспеченности</t>
  </si>
  <si>
    <t>Прочие межбюджетные трансферты, передаваемые бюджетам сельских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</si>
  <si>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</si>
  <si>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</si>
  <si>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Земельный налог взимаемый с организаций</t>
  </si>
  <si>
    <t>Земельный налог, взимаемый с физических лиц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</si>
  <si>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</si>
  <si>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% исполнения</t>
  </si>
  <si>
    <t xml:space="preserve"> (руб.)</t>
  </si>
  <si>
    <t>Итого налоговые и неналоговые доходы</t>
  </si>
  <si>
    <t>Итого безвозмездные поступления</t>
  </si>
  <si>
    <t>Итого</t>
  </si>
  <si>
    <t xml:space="preserve"> Главный бухгалтер  сельсовета                                                                                                                       </t>
  </si>
  <si>
    <t>Приложение № 4</t>
  </si>
  <si>
    <t>Административная комисия</t>
  </si>
  <si>
    <t>Утверждено с учетом изменений 2019г</t>
  </si>
  <si>
    <t>Кассовое исполнение за 2019 года</t>
  </si>
  <si>
    <t>Первоначально утверждено  по росписи 2019г.</t>
  </si>
  <si>
    <t>Поступления от физ.лиц</t>
  </si>
  <si>
    <t xml:space="preserve">        Исполнение бюджета по доходам Григорьевского сельсовета за 2020 года</t>
  </si>
  <si>
    <t>не исполнено</t>
  </si>
  <si>
    <t>на 10.12.2020</t>
  </si>
  <si>
    <t xml:space="preserve">        Исполнение бюджета по доходам Григорьевского сельсовета за 2021 года</t>
  </si>
  <si>
    <t>на 15.11.2021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</si>
</sst>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/>
      <bottom style="medium"/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/>
    </border>
    <border>
      <left style="medium">
        <color rgb="FF000000"/>
      </left>
      <right/>
      <top style="medium"/>
      <bottom/>
    </border>
    <border>
      <left style="medium">
        <color rgb="FF000000"/>
      </left>
      <right style="medium"/>
      <top style="medium"/>
      <bottom/>
    </border>
    <border>
      <left style="medium">
        <color rgb="FF000000"/>
      </left>
      <right style="medium"/>
      <top style="medium"/>
      <bottom style="medium"/>
    </border>
    <border>
      <left style="medium"/>
      <right/>
      <top/>
      <bottom style="medium">
        <color rgb="FF000000"/>
      </bottom>
    </border>
    <border>
      <left style="medium"/>
      <right/>
      <top style="thin"/>
      <bottom style="medium">
        <color rgb="FF000000"/>
      </bottom>
    </border>
    <border>
      <left style="medium"/>
      <right/>
      <top/>
      <bottom style="medium"/>
    </border>
    <border>
      <left style="medium">
        <color rgb="FF000000"/>
      </left>
      <right/>
      <top/>
      <bottom/>
    </border>
    <border>
      <left style="medium"/>
      <right/>
      <top style="medium"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justify" vertical="top" wrapText="1"/>
    </xf>
    <xf numFmtId="4" fontId="40" fillId="0" borderId="11" xfId="0" applyNumberFormat="1" applyFont="1" applyBorder="1" applyAlignment="1">
      <alignment horizontal="center" vertical="top" wrapText="1"/>
    </xf>
    <xf numFmtId="4" fontId="40" fillId="0" borderId="12" xfId="0" applyNumberFormat="1" applyFont="1" applyBorder="1" applyAlignment="1">
      <alignment horizontal="center" vertical="top" wrapText="1"/>
    </xf>
    <xf numFmtId="0" fontId="41" fillId="0" borderId="0" xfId="0" applyFont="1" applyAlignment="1">
      <alignment/>
    </xf>
    <xf numFmtId="0" fontId="40" fillId="0" borderId="13" xfId="0" applyFont="1" applyBorder="1" applyAlignment="1">
      <alignment horizontal="center" vertical="top" wrapText="1"/>
    </xf>
    <xf numFmtId="0" fontId="40" fillId="0" borderId="14" xfId="0" applyFont="1" applyBorder="1" applyAlignment="1">
      <alignment horizontal="center" vertical="top" wrapText="1"/>
    </xf>
    <xf numFmtId="0" fontId="40" fillId="0" borderId="15" xfId="0" applyFont="1" applyBorder="1" applyAlignment="1">
      <alignment horizontal="center" vertical="top" wrapText="1"/>
    </xf>
    <xf numFmtId="0" fontId="40" fillId="0" borderId="16" xfId="0" applyFont="1" applyBorder="1" applyAlignment="1">
      <alignment horizontal="center" vertical="top" wrapText="1"/>
    </xf>
    <xf numFmtId="4" fontId="40" fillId="0" borderId="17" xfId="0" applyNumberFormat="1" applyFont="1" applyBorder="1" applyAlignment="1">
      <alignment horizontal="center" vertical="top" wrapText="1"/>
    </xf>
    <xf numFmtId="0" fontId="40" fillId="0" borderId="18" xfId="0" applyFont="1" applyBorder="1" applyAlignment="1">
      <alignment horizontal="justify" vertical="top" wrapText="1"/>
    </xf>
    <xf numFmtId="0" fontId="40" fillId="0" borderId="19" xfId="0" applyFont="1" applyBorder="1" applyAlignment="1">
      <alignment horizontal="justify" vertical="top" wrapText="1"/>
    </xf>
    <xf numFmtId="0" fontId="42" fillId="0" borderId="20" xfId="0" applyFont="1" applyBorder="1" applyAlignment="1">
      <alignment horizontal="justify" vertical="top" wrapText="1"/>
    </xf>
    <xf numFmtId="0" fontId="42" fillId="0" borderId="0" xfId="0" applyFont="1" applyBorder="1" applyAlignment="1">
      <alignment/>
    </xf>
    <xf numFmtId="0" fontId="42" fillId="0" borderId="21" xfId="0" applyFont="1" applyBorder="1" applyAlignment="1">
      <alignment horizontal="justify" vertical="top" wrapText="1"/>
    </xf>
    <xf numFmtId="4" fontId="42" fillId="0" borderId="21" xfId="0" applyNumberFormat="1" applyFont="1" applyBorder="1" applyAlignment="1">
      <alignment horizontal="center" vertical="top" wrapText="1"/>
    </xf>
    <xf numFmtId="0" fontId="42" fillId="0" borderId="22" xfId="0" applyFont="1" applyBorder="1" applyAlignment="1">
      <alignment horizontal="justify" vertical="top" wrapText="1"/>
    </xf>
    <xf numFmtId="4" fontId="42" fillId="0" borderId="23" xfId="0" applyNumberFormat="1" applyFont="1" applyBorder="1" applyAlignment="1">
      <alignment horizontal="center"/>
    </xf>
    <xf numFmtId="4" fontId="42" fillId="0" borderId="24" xfId="0" applyNumberFormat="1" applyFont="1" applyBorder="1" applyAlignment="1">
      <alignment horizontal="center"/>
    </xf>
    <xf numFmtId="0" fontId="42" fillId="0" borderId="0" xfId="0" applyFont="1" applyBorder="1" applyAlignment="1">
      <alignment horizontal="justify" vertical="top" wrapText="1"/>
    </xf>
    <xf numFmtId="4" fontId="42" fillId="0" borderId="0" xfId="0" applyNumberFormat="1" applyFont="1" applyBorder="1" applyAlignment="1">
      <alignment horizontal="center"/>
    </xf>
    <xf numFmtId="4" fontId="40" fillId="0" borderId="0" xfId="0" applyNumberFormat="1" applyFont="1" applyBorder="1" applyAlignment="1">
      <alignment horizontal="center" vertical="top" wrapText="1"/>
    </xf>
    <xf numFmtId="0" fontId="43" fillId="0" borderId="0" xfId="0" applyFont="1" applyAlignment="1">
      <alignment/>
    </xf>
    <xf numFmtId="4" fontId="40" fillId="33" borderId="11" xfId="0" applyNumberFormat="1" applyFont="1" applyFill="1" applyBorder="1" applyAlignment="1">
      <alignment horizontal="center" vertical="top" wrapText="1"/>
    </xf>
    <xf numFmtId="4" fontId="40" fillId="33" borderId="12" xfId="0" applyNumberFormat="1" applyFont="1" applyFill="1" applyBorder="1" applyAlignment="1">
      <alignment horizontal="center" vertical="top" wrapText="1"/>
    </xf>
    <xf numFmtId="0" fontId="40" fillId="0" borderId="25" xfId="0" applyFont="1" applyBorder="1" applyAlignment="1">
      <alignment horizontal="center" vertical="top" wrapText="1"/>
    </xf>
    <xf numFmtId="4" fontId="40" fillId="34" borderId="11" xfId="0" applyNumberFormat="1" applyFont="1" applyFill="1" applyBorder="1" applyAlignment="1">
      <alignment horizontal="center" vertical="top" wrapText="1"/>
    </xf>
    <xf numFmtId="4" fontId="40" fillId="34" borderId="12" xfId="0" applyNumberFormat="1" applyFont="1" applyFill="1" applyBorder="1" applyAlignment="1">
      <alignment horizontal="center" vertical="top" wrapText="1"/>
    </xf>
    <xf numFmtId="4" fontId="0" fillId="35" borderId="26" xfId="0" applyNumberFormat="1" applyFill="1" applyBorder="1" applyAlignment="1">
      <alignment/>
    </xf>
    <xf numFmtId="0" fontId="30" fillId="0" borderId="0" xfId="0" applyFont="1" applyAlignment="1">
      <alignment horizontal="center" vertical="center"/>
    </xf>
    <xf numFmtId="4" fontId="0" fillId="0" borderId="0" xfId="0" applyNumberFormat="1" applyAlignment="1">
      <alignment/>
    </xf>
    <xf numFmtId="0" fontId="41" fillId="0" borderId="0" xfId="0" applyFont="1" applyAlignment="1">
      <alignment horizontal="center"/>
    </xf>
    <xf numFmtId="0" fontId="40" fillId="0" borderId="27" xfId="0" applyFont="1" applyBorder="1" applyAlignment="1">
      <alignment horizontal="right"/>
    </xf>
    <xf numFmtId="0" fontId="4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view="pageBreakPreview" zoomScale="106" zoomScaleSheetLayoutView="106" zoomScalePageLayoutView="0" workbookViewId="0" topLeftCell="A10">
      <selection activeCell="F25" sqref="F25"/>
    </sheetView>
  </sheetViews>
  <sheetFormatPr defaultColWidth="9.140625" defaultRowHeight="15"/>
  <cols>
    <col min="1" max="1" width="43.140625" style="0" customWidth="1"/>
    <col min="2" max="2" width="13.8515625" style="0" customWidth="1"/>
    <col min="3" max="3" width="13.7109375" style="0" customWidth="1"/>
    <col min="4" max="4" width="11.28125" style="0" customWidth="1"/>
    <col min="5" max="5" width="8.7109375" style="0" customWidth="1"/>
    <col min="6" max="6" width="24.8515625" style="0" customWidth="1"/>
  </cols>
  <sheetData>
    <row r="1" spans="1:6" ht="15.75">
      <c r="A1" s="1"/>
      <c r="D1" s="35" t="s">
        <v>25</v>
      </c>
      <c r="E1" s="35"/>
      <c r="F1" s="24"/>
    </row>
    <row r="2" ht="15">
      <c r="A2" s="2"/>
    </row>
    <row r="3" spans="1:6" ht="15.75">
      <c r="A3" s="33" t="s">
        <v>34</v>
      </c>
      <c r="B3" s="33"/>
      <c r="C3" s="33"/>
      <c r="D3" s="33"/>
      <c r="E3" s="33"/>
      <c r="F3" s="6"/>
    </row>
    <row r="4" ht="15.75">
      <c r="A4" s="1"/>
    </row>
    <row r="5" spans="1:2" ht="15.75">
      <c r="A5" s="1"/>
      <c r="B5" t="s">
        <v>35</v>
      </c>
    </row>
    <row r="6" spans="1:6" ht="15.75" thickBot="1">
      <c r="A6" s="34" t="s">
        <v>20</v>
      </c>
      <c r="B6" s="34"/>
      <c r="C6" s="34"/>
      <c r="D6" s="34"/>
      <c r="E6" s="34"/>
      <c r="F6" s="15"/>
    </row>
    <row r="7" spans="1:5" ht="51.75" thickBot="1">
      <c r="A7" s="7" t="s">
        <v>0</v>
      </c>
      <c r="B7" s="9" t="s">
        <v>29</v>
      </c>
      <c r="C7" s="8" t="s">
        <v>27</v>
      </c>
      <c r="D7" s="9" t="s">
        <v>28</v>
      </c>
      <c r="E7" s="10" t="s">
        <v>19</v>
      </c>
    </row>
    <row r="8" spans="1:5" ht="15.75" hidden="1" thickBot="1">
      <c r="A8" s="27" t="s">
        <v>26</v>
      </c>
      <c r="B8" s="9">
        <v>0</v>
      </c>
      <c r="C8" s="9">
        <v>0</v>
      </c>
      <c r="D8" s="9">
        <v>0</v>
      </c>
      <c r="E8" s="10" t="e">
        <f>D8/C8*100</f>
        <v>#DIV/0!</v>
      </c>
    </row>
    <row r="9" spans="1:5" ht="15.75" thickBot="1">
      <c r="A9" s="3" t="s">
        <v>2</v>
      </c>
      <c r="B9" s="5"/>
      <c r="C9" s="26">
        <v>64900</v>
      </c>
      <c r="D9" s="29">
        <v>53206.53</v>
      </c>
      <c r="E9" s="11">
        <f>D9/C9*100</f>
        <v>81.98232665639445</v>
      </c>
    </row>
    <row r="10" spans="1:6" ht="14.25" customHeight="1" thickBot="1">
      <c r="A10" s="12" t="s">
        <v>9</v>
      </c>
      <c r="B10" s="4"/>
      <c r="C10" s="25">
        <f>50600+300+66600-7200</f>
        <v>110300</v>
      </c>
      <c r="D10" s="28">
        <v>91944.11</v>
      </c>
      <c r="E10" s="11">
        <f aca="true" t="shared" si="0" ref="E10:E30">D10/C10*100</f>
        <v>83.35821396192203</v>
      </c>
      <c r="F10" s="32"/>
    </row>
    <row r="11" spans="1:5" ht="11.25" customHeight="1" hidden="1" thickBot="1">
      <c r="A11" s="12" t="s">
        <v>6</v>
      </c>
      <c r="B11" s="4"/>
      <c r="C11" s="4">
        <v>0</v>
      </c>
      <c r="D11" s="4">
        <v>0</v>
      </c>
      <c r="E11" s="11" t="e">
        <f t="shared" si="0"/>
        <v>#DIV/0!</v>
      </c>
    </row>
    <row r="12" spans="1:6" ht="15.75" thickBot="1">
      <c r="A12" s="12" t="s">
        <v>3</v>
      </c>
      <c r="B12" s="4"/>
      <c r="C12" s="25">
        <v>24900</v>
      </c>
      <c r="D12" s="28">
        <v>5924.3</v>
      </c>
      <c r="E12" s="11">
        <f t="shared" si="0"/>
        <v>23.79236947791165</v>
      </c>
      <c r="F12" s="32"/>
    </row>
    <row r="13" spans="1:6" ht="15.75" thickBot="1">
      <c r="A13" s="12" t="s">
        <v>16</v>
      </c>
      <c r="B13" s="4"/>
      <c r="C13" s="25">
        <v>26000</v>
      </c>
      <c r="D13" s="28">
        <v>31869.04</v>
      </c>
      <c r="E13" s="11">
        <f t="shared" si="0"/>
        <v>122.57323076923076</v>
      </c>
      <c r="F13" s="32"/>
    </row>
    <row r="14" spans="1:5" ht="15.75" thickBot="1">
      <c r="A14" s="12" t="s">
        <v>17</v>
      </c>
      <c r="B14" s="4"/>
      <c r="C14" s="25">
        <v>101500</v>
      </c>
      <c r="D14" s="28">
        <v>68345.32</v>
      </c>
      <c r="E14" s="11">
        <f t="shared" si="0"/>
        <v>67.33529064039409</v>
      </c>
    </row>
    <row r="15" spans="1:5" ht="36.75" customHeight="1" thickBot="1">
      <c r="A15" s="13" t="s">
        <v>30</v>
      </c>
      <c r="B15" s="4"/>
      <c r="C15" s="25">
        <v>50000</v>
      </c>
      <c r="D15" s="28">
        <v>50000</v>
      </c>
      <c r="E15" s="11">
        <f>D15/C15*100</f>
        <v>100</v>
      </c>
    </row>
    <row r="16" spans="1:5" ht="36.75" customHeight="1" thickBot="1">
      <c r="A16" s="13" t="s">
        <v>1</v>
      </c>
      <c r="B16" s="4"/>
      <c r="C16" s="25">
        <v>700</v>
      </c>
      <c r="D16" s="28">
        <v>700</v>
      </c>
      <c r="E16" s="11">
        <f t="shared" si="0"/>
        <v>100</v>
      </c>
    </row>
    <row r="17" spans="1:5" ht="26.25" hidden="1" thickBot="1">
      <c r="A17" s="12" t="s">
        <v>4</v>
      </c>
      <c r="B17" s="4"/>
      <c r="C17" s="4"/>
      <c r="D17" s="4"/>
      <c r="E17" s="11" t="e">
        <f t="shared" si="0"/>
        <v>#DIV/0!</v>
      </c>
    </row>
    <row r="18" spans="1:5" ht="26.25" hidden="1" thickBot="1">
      <c r="A18" s="12" t="s">
        <v>5</v>
      </c>
      <c r="B18" s="4"/>
      <c r="C18" s="4"/>
      <c r="D18" s="4"/>
      <c r="E18" s="11" t="e">
        <f t="shared" si="0"/>
        <v>#DIV/0!</v>
      </c>
    </row>
    <row r="19" spans="1:5" ht="90" hidden="1" thickBot="1">
      <c r="A19" s="12" t="s">
        <v>10</v>
      </c>
      <c r="B19" s="4"/>
      <c r="C19" s="4"/>
      <c r="D19" s="4"/>
      <c r="E19" s="11" t="e">
        <f t="shared" si="0"/>
        <v>#DIV/0!</v>
      </c>
    </row>
    <row r="20" spans="1:5" ht="51.75" hidden="1" thickBot="1">
      <c r="A20" s="12" t="s">
        <v>11</v>
      </c>
      <c r="B20" s="4"/>
      <c r="C20" s="4"/>
      <c r="D20" s="4"/>
      <c r="E20" s="11" t="e">
        <f t="shared" si="0"/>
        <v>#DIV/0!</v>
      </c>
    </row>
    <row r="21" spans="1:5" ht="26.25" hidden="1" thickBot="1">
      <c r="A21" s="12" t="s">
        <v>7</v>
      </c>
      <c r="B21" s="4"/>
      <c r="C21" s="4"/>
      <c r="D21" s="4"/>
      <c r="E21" s="11" t="e">
        <f t="shared" si="0"/>
        <v>#DIV/0!</v>
      </c>
    </row>
    <row r="22" spans="1:5" ht="39" hidden="1" thickBot="1">
      <c r="A22" s="12" t="s">
        <v>8</v>
      </c>
      <c r="B22" s="4"/>
      <c r="C22" s="4"/>
      <c r="D22" s="4"/>
      <c r="E22" s="11" t="e">
        <f t="shared" si="0"/>
        <v>#DIV/0!</v>
      </c>
    </row>
    <row r="23" spans="1:5" ht="26.25" thickBot="1">
      <c r="A23" s="12" t="s">
        <v>12</v>
      </c>
      <c r="B23" s="4"/>
      <c r="C23" s="25">
        <v>2267800</v>
      </c>
      <c r="D23" s="28">
        <v>2055900</v>
      </c>
      <c r="E23" s="11">
        <f t="shared" si="0"/>
        <v>90.6561425169768</v>
      </c>
    </row>
    <row r="24" spans="1:5" ht="51.75" thickBot="1">
      <c r="A24" s="12" t="s">
        <v>15</v>
      </c>
      <c r="B24" s="4"/>
      <c r="C24" s="25">
        <v>94700</v>
      </c>
      <c r="D24" s="28">
        <v>82408</v>
      </c>
      <c r="E24" s="11">
        <f t="shared" si="0"/>
        <v>87.02006335797255</v>
      </c>
    </row>
    <row r="25" spans="1:5" ht="74.25" customHeight="1" thickBot="1">
      <c r="A25" s="12" t="s">
        <v>14</v>
      </c>
      <c r="B25" s="4"/>
      <c r="C25" s="25">
        <v>69100</v>
      </c>
      <c r="D25" s="28">
        <v>69100</v>
      </c>
      <c r="E25" s="11">
        <f t="shared" si="0"/>
        <v>100</v>
      </c>
    </row>
    <row r="26" spans="1:5" ht="51.75" hidden="1" thickBot="1">
      <c r="A26" s="12" t="s">
        <v>18</v>
      </c>
      <c r="B26" s="4"/>
      <c r="C26" s="4"/>
      <c r="D26" s="4"/>
      <c r="E26" s="11" t="e">
        <f t="shared" si="0"/>
        <v>#DIV/0!</v>
      </c>
    </row>
    <row r="27" spans="1:6" ht="26.25" thickBot="1">
      <c r="A27" s="12" t="s">
        <v>13</v>
      </c>
      <c r="B27" s="4"/>
      <c r="C27" s="25">
        <v>5789189</v>
      </c>
      <c r="D27" s="28">
        <v>3814942.86</v>
      </c>
      <c r="E27" s="11">
        <f t="shared" si="0"/>
        <v>65.8977079518392</v>
      </c>
      <c r="F27" s="31" t="s">
        <v>32</v>
      </c>
    </row>
    <row r="28" spans="1:6" ht="15.75" thickBot="1">
      <c r="A28" s="16" t="s">
        <v>21</v>
      </c>
      <c r="B28" s="17">
        <f>SUM(B9:B22)</f>
        <v>0</v>
      </c>
      <c r="C28" s="17">
        <f>SUM(C9:C22)</f>
        <v>378300</v>
      </c>
      <c r="D28" s="17">
        <f>SUM(D9:D22)</f>
        <v>301989.30000000005</v>
      </c>
      <c r="E28" s="5">
        <f t="shared" si="0"/>
        <v>79.82799365582872</v>
      </c>
      <c r="F28" s="30">
        <f>D28-C28</f>
        <v>-76310.69999999995</v>
      </c>
    </row>
    <row r="29" spans="1:6" ht="15.75" thickBot="1">
      <c r="A29" s="18" t="s">
        <v>22</v>
      </c>
      <c r="B29" s="19">
        <f>SUM(B23:B27)</f>
        <v>0</v>
      </c>
      <c r="C29" s="19">
        <f>SUM(C23:C27)</f>
        <v>8220789</v>
      </c>
      <c r="D29" s="19">
        <f>SUM(D23:D27)</f>
        <v>6022350.859999999</v>
      </c>
      <c r="E29" s="5">
        <f t="shared" si="0"/>
        <v>73.2575773444617</v>
      </c>
      <c r="F29" s="30">
        <f>D29-C29</f>
        <v>-2198438.1400000006</v>
      </c>
    </row>
    <row r="30" spans="1:6" ht="15.75" thickBot="1">
      <c r="A30" s="14" t="s">
        <v>23</v>
      </c>
      <c r="B30" s="20">
        <f>B28+B29</f>
        <v>0</v>
      </c>
      <c r="C30" s="20">
        <f>C28+C29</f>
        <v>8599089</v>
      </c>
      <c r="D30" s="20">
        <f>D28+D29</f>
        <v>6324340.159999999</v>
      </c>
      <c r="E30" s="5">
        <f t="shared" si="0"/>
        <v>73.54662988137464</v>
      </c>
      <c r="F30" s="30">
        <f>D30-C30</f>
        <v>-2274748.840000001</v>
      </c>
    </row>
    <row r="31" spans="1:5" ht="15">
      <c r="A31" s="21"/>
      <c r="B31" s="22"/>
      <c r="C31" s="22"/>
      <c r="D31" s="22"/>
      <c r="E31" s="23"/>
    </row>
    <row r="32" spans="1:5" ht="15">
      <c r="A32" s="21"/>
      <c r="B32" s="22"/>
      <c r="C32" s="22"/>
      <c r="D32" s="22"/>
      <c r="E32" s="23"/>
    </row>
    <row r="33" spans="1:7" ht="15.75">
      <c r="A33" s="33" t="s">
        <v>24</v>
      </c>
      <c r="B33" s="33"/>
      <c r="C33" s="33"/>
      <c r="D33" s="33"/>
      <c r="E33" s="33"/>
      <c r="F33" s="33"/>
      <c r="G33" s="6"/>
    </row>
    <row r="34" ht="15">
      <c r="A34" s="2"/>
    </row>
  </sheetData>
  <sheetProtection/>
  <mergeCells count="4">
    <mergeCell ref="A33:F33"/>
    <mergeCell ref="A6:E6"/>
    <mergeCell ref="A3:E3"/>
    <mergeCell ref="D1:E1"/>
  </mergeCells>
  <printOptions/>
  <pageMargins left="0.7086614173228347" right="0.7086614173228347" top="0.7480314960629921" bottom="0.7480314960629921" header="0.31496062992125984" footer="0.31496062992125984"/>
  <pageSetup fitToHeight="0" fitToWidth="0" horizontalDpi="180" verticalDpi="18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43.140625" style="0" customWidth="1"/>
    <col min="2" max="2" width="13.8515625" style="0" customWidth="1"/>
    <col min="3" max="3" width="13.7109375" style="0" customWidth="1"/>
    <col min="4" max="4" width="11.28125" style="0" customWidth="1"/>
    <col min="5" max="5" width="8.7109375" style="0" customWidth="1"/>
    <col min="6" max="6" width="24.8515625" style="0" customWidth="1"/>
  </cols>
  <sheetData>
    <row r="1" spans="1:6" ht="15.75">
      <c r="A1" s="1"/>
      <c r="D1" s="35" t="s">
        <v>25</v>
      </c>
      <c r="E1" s="35"/>
      <c r="F1" s="24"/>
    </row>
    <row r="2" ht="15">
      <c r="A2" s="2"/>
    </row>
    <row r="3" spans="1:6" ht="15.75">
      <c r="A3" s="33" t="s">
        <v>31</v>
      </c>
      <c r="B3" s="33"/>
      <c r="C3" s="33"/>
      <c r="D3" s="33"/>
      <c r="E3" s="33"/>
      <c r="F3" s="6"/>
    </row>
    <row r="4" ht="15.75">
      <c r="A4" s="1"/>
    </row>
    <row r="5" spans="1:2" ht="15.75">
      <c r="A5" s="1"/>
      <c r="B5" t="s">
        <v>33</v>
      </c>
    </row>
    <row r="6" spans="1:6" ht="15.75" thickBot="1">
      <c r="A6" s="34" t="s">
        <v>20</v>
      </c>
      <c r="B6" s="34"/>
      <c r="C6" s="34"/>
      <c r="D6" s="34"/>
      <c r="E6" s="34"/>
      <c r="F6" s="15"/>
    </row>
    <row r="7" spans="1:5" ht="51.75" thickBot="1">
      <c r="A7" s="7" t="s">
        <v>0</v>
      </c>
      <c r="B7" s="9" t="s">
        <v>29</v>
      </c>
      <c r="C7" s="8" t="s">
        <v>27</v>
      </c>
      <c r="D7" s="9" t="s">
        <v>28</v>
      </c>
      <c r="E7" s="10" t="s">
        <v>19</v>
      </c>
    </row>
    <row r="8" spans="1:5" ht="15.75" hidden="1" thickBot="1">
      <c r="A8" s="27" t="s">
        <v>26</v>
      </c>
      <c r="B8" s="9">
        <v>0</v>
      </c>
      <c r="C8" s="9">
        <v>0</v>
      </c>
      <c r="D8" s="9">
        <v>0</v>
      </c>
      <c r="E8" s="10" t="e">
        <f>D8/C8*100</f>
        <v>#DIV/0!</v>
      </c>
    </row>
    <row r="9" spans="1:6" ht="15.75" thickBot="1">
      <c r="A9" s="3" t="s">
        <v>2</v>
      </c>
      <c r="B9" s="5"/>
      <c r="C9" s="26">
        <v>72800</v>
      </c>
      <c r="D9" s="29">
        <v>59182.92</v>
      </c>
      <c r="E9" s="11">
        <f>D9/C9*100</f>
        <v>81.29521978021977</v>
      </c>
      <c r="F9">
        <v>-2000</v>
      </c>
    </row>
    <row r="10" spans="1:6" ht="14.25" customHeight="1" thickBot="1">
      <c r="A10" s="12" t="s">
        <v>9</v>
      </c>
      <c r="B10" s="4"/>
      <c r="C10" s="25">
        <v>109400</v>
      </c>
      <c r="D10" s="28">
        <v>89868.64</v>
      </c>
      <c r="E10" s="11">
        <f aca="true" t="shared" si="0" ref="E10:E30">D10/C10*100</f>
        <v>82.14683729433273</v>
      </c>
      <c r="F10" s="32"/>
    </row>
    <row r="11" spans="1:5" ht="11.25" customHeight="1" hidden="1">
      <c r="A11" s="12" t="s">
        <v>6</v>
      </c>
      <c r="B11" s="4"/>
      <c r="C11" s="4">
        <v>0</v>
      </c>
      <c r="D11" s="4">
        <v>0</v>
      </c>
      <c r="E11" s="11" t="e">
        <f t="shared" si="0"/>
        <v>#DIV/0!</v>
      </c>
    </row>
    <row r="12" spans="1:6" ht="15.75" thickBot="1">
      <c r="A12" s="12" t="s">
        <v>3</v>
      </c>
      <c r="B12" s="4"/>
      <c r="C12" s="25">
        <v>37000</v>
      </c>
      <c r="D12" s="28">
        <v>15975.5</v>
      </c>
      <c r="E12" s="11">
        <f t="shared" si="0"/>
        <v>43.17702702702702</v>
      </c>
      <c r="F12" s="32">
        <v>-6000</v>
      </c>
    </row>
    <row r="13" spans="1:6" ht="15.75" thickBot="1">
      <c r="A13" s="12" t="s">
        <v>16</v>
      </c>
      <c r="B13" s="4"/>
      <c r="C13" s="25">
        <v>40000</v>
      </c>
      <c r="D13" s="28">
        <v>24692.36</v>
      </c>
      <c r="E13" s="11">
        <f t="shared" si="0"/>
        <v>61.7309</v>
      </c>
      <c r="F13" s="32">
        <v>-3000</v>
      </c>
    </row>
    <row r="14" spans="1:6" ht="15.75" thickBot="1">
      <c r="A14" s="12" t="s">
        <v>17</v>
      </c>
      <c r="B14" s="4"/>
      <c r="C14" s="25">
        <v>95000</v>
      </c>
      <c r="D14" s="28">
        <v>86095.81</v>
      </c>
      <c r="E14" s="11">
        <f t="shared" si="0"/>
        <v>90.62716842105263</v>
      </c>
      <c r="F14">
        <v>10500</v>
      </c>
    </row>
    <row r="15" spans="1:5" ht="36.75" customHeight="1" thickBot="1">
      <c r="A15" s="13" t="s">
        <v>30</v>
      </c>
      <c r="B15" s="4"/>
      <c r="C15" s="25">
        <v>10000</v>
      </c>
      <c r="D15" s="28">
        <v>10000</v>
      </c>
      <c r="E15" s="11">
        <f>D15/C15*100</f>
        <v>100</v>
      </c>
    </row>
    <row r="16" spans="1:6" ht="36.75" customHeight="1" thickBot="1">
      <c r="A16" s="13" t="s">
        <v>1</v>
      </c>
      <c r="B16" s="4"/>
      <c r="C16" s="25">
        <v>500</v>
      </c>
      <c r="D16" s="28">
        <v>500</v>
      </c>
      <c r="E16" s="11">
        <f t="shared" si="0"/>
        <v>100</v>
      </c>
      <c r="F16">
        <v>500</v>
      </c>
    </row>
    <row r="17" spans="1:5" ht="26.25" hidden="1" thickBot="1">
      <c r="A17" s="12" t="s">
        <v>4</v>
      </c>
      <c r="B17" s="4"/>
      <c r="C17" s="4"/>
      <c r="D17" s="4"/>
      <c r="E17" s="11" t="e">
        <f t="shared" si="0"/>
        <v>#DIV/0!</v>
      </c>
    </row>
    <row r="18" spans="1:5" ht="26.25" hidden="1" thickBot="1">
      <c r="A18" s="12" t="s">
        <v>5</v>
      </c>
      <c r="B18" s="4"/>
      <c r="C18" s="4"/>
      <c r="D18" s="4"/>
      <c r="E18" s="11" t="e">
        <f t="shared" si="0"/>
        <v>#DIV/0!</v>
      </c>
    </row>
    <row r="19" spans="1:5" ht="90" hidden="1" thickBot="1">
      <c r="A19" s="12" t="s">
        <v>10</v>
      </c>
      <c r="B19" s="4"/>
      <c r="C19" s="4"/>
      <c r="D19" s="4"/>
      <c r="E19" s="11" t="e">
        <f t="shared" si="0"/>
        <v>#DIV/0!</v>
      </c>
    </row>
    <row r="20" spans="1:5" ht="51.75" hidden="1" thickBot="1">
      <c r="A20" s="12" t="s">
        <v>11</v>
      </c>
      <c r="B20" s="4"/>
      <c r="C20" s="4"/>
      <c r="D20" s="4"/>
      <c r="E20" s="11" t="e">
        <f t="shared" si="0"/>
        <v>#DIV/0!</v>
      </c>
    </row>
    <row r="21" spans="1:5" ht="26.25" hidden="1" thickBot="1">
      <c r="A21" s="12" t="s">
        <v>7</v>
      </c>
      <c r="B21" s="4"/>
      <c r="C21" s="4"/>
      <c r="D21" s="4"/>
      <c r="E21" s="11" t="e">
        <f t="shared" si="0"/>
        <v>#DIV/0!</v>
      </c>
    </row>
    <row r="22" spans="1:5" ht="39" hidden="1" thickBot="1">
      <c r="A22" s="12" t="s">
        <v>8</v>
      </c>
      <c r="B22" s="4"/>
      <c r="C22" s="4"/>
      <c r="D22" s="4"/>
      <c r="E22" s="11" t="e">
        <f t="shared" si="0"/>
        <v>#DIV/0!</v>
      </c>
    </row>
    <row r="23" spans="1:5" ht="26.25" thickBot="1">
      <c r="A23" s="12" t="s">
        <v>12</v>
      </c>
      <c r="B23" s="4"/>
      <c r="C23" s="25">
        <v>2618700</v>
      </c>
      <c r="D23" s="28">
        <v>2618700</v>
      </c>
      <c r="E23" s="11">
        <f t="shared" si="0"/>
        <v>100</v>
      </c>
    </row>
    <row r="24" spans="1:5" ht="51.75" thickBot="1">
      <c r="A24" s="12" t="s">
        <v>15</v>
      </c>
      <c r="B24" s="4"/>
      <c r="C24" s="25">
        <v>92900</v>
      </c>
      <c r="D24" s="28">
        <v>92900</v>
      </c>
      <c r="E24" s="11">
        <f t="shared" si="0"/>
        <v>100</v>
      </c>
    </row>
    <row r="25" spans="1:7" ht="74.25" customHeight="1" thickBot="1">
      <c r="A25" s="12" t="s">
        <v>14</v>
      </c>
      <c r="B25" s="4"/>
      <c r="C25" s="25">
        <v>69100</v>
      </c>
      <c r="D25" s="28">
        <v>69100</v>
      </c>
      <c r="E25" s="11">
        <f t="shared" si="0"/>
        <v>100</v>
      </c>
      <c r="G25">
        <v>3939458</v>
      </c>
    </row>
    <row r="26" spans="1:5" ht="51.75" hidden="1" thickBot="1">
      <c r="A26" s="12" t="s">
        <v>18</v>
      </c>
      <c r="B26" s="4"/>
      <c r="C26" s="4"/>
      <c r="D26" s="4"/>
      <c r="E26" s="11" t="e">
        <f t="shared" si="0"/>
        <v>#DIV/0!</v>
      </c>
    </row>
    <row r="27" spans="1:6" ht="26.25" thickBot="1">
      <c r="A27" s="12" t="s">
        <v>13</v>
      </c>
      <c r="B27" s="4"/>
      <c r="C27" s="25">
        <v>4843098</v>
      </c>
      <c r="D27" s="28">
        <f>G25+900000</f>
        <v>4839458</v>
      </c>
      <c r="E27" s="11">
        <f t="shared" si="0"/>
        <v>99.9248414960837</v>
      </c>
      <c r="F27" s="31" t="s">
        <v>32</v>
      </c>
    </row>
    <row r="28" spans="1:6" ht="15.75" thickBot="1">
      <c r="A28" s="16" t="s">
        <v>21</v>
      </c>
      <c r="B28" s="17">
        <f>SUM(B9:B22)</f>
        <v>0</v>
      </c>
      <c r="C28" s="17">
        <f>C9+C10+C12+C13+C14+C16</f>
        <v>354700</v>
      </c>
      <c r="D28" s="17">
        <f>SUM(D9:D22)</f>
        <v>286315.23</v>
      </c>
      <c r="E28" s="5">
        <f t="shared" si="0"/>
        <v>80.72039188046236</v>
      </c>
      <c r="F28" s="30">
        <f>D28-C28</f>
        <v>-68384.77000000002</v>
      </c>
    </row>
    <row r="29" spans="1:6" ht="15.75" thickBot="1">
      <c r="A29" s="18" t="s">
        <v>22</v>
      </c>
      <c r="B29" s="19">
        <f>SUM(B23:B27)</f>
        <v>0</v>
      </c>
      <c r="C29" s="19">
        <f>SUM(C23:C27)</f>
        <v>7623798</v>
      </c>
      <c r="D29" s="19">
        <f>SUM(D23:D27)</f>
        <v>7620158</v>
      </c>
      <c r="E29" s="5">
        <f t="shared" si="0"/>
        <v>99.952254768555</v>
      </c>
      <c r="F29" s="30">
        <f>D29-C29</f>
        <v>-3640</v>
      </c>
    </row>
    <row r="30" spans="1:6" ht="15.75" thickBot="1">
      <c r="A30" s="14" t="s">
        <v>23</v>
      </c>
      <c r="B30" s="20">
        <f>B28+B29</f>
        <v>0</v>
      </c>
      <c r="C30" s="20">
        <f>C28+C29</f>
        <v>7978498</v>
      </c>
      <c r="D30" s="20">
        <f>D28+D29</f>
        <v>7906473.23</v>
      </c>
      <c r="E30" s="5">
        <f t="shared" si="0"/>
        <v>99.09726404644083</v>
      </c>
      <c r="F30" s="30">
        <f>D30-C30</f>
        <v>-72024.76999999955</v>
      </c>
    </row>
    <row r="31" spans="1:5" ht="15">
      <c r="A31" s="21"/>
      <c r="B31" s="22"/>
      <c r="C31" s="22"/>
      <c r="D31" s="22"/>
      <c r="E31" s="23"/>
    </row>
    <row r="32" spans="1:5" ht="15">
      <c r="A32" s="21"/>
      <c r="B32" s="22"/>
      <c r="C32" s="22"/>
      <c r="D32" s="22"/>
      <c r="E32" s="23"/>
    </row>
    <row r="33" spans="1:7" ht="15.75">
      <c r="A33" s="33" t="s">
        <v>24</v>
      </c>
      <c r="B33" s="33"/>
      <c r="C33" s="33"/>
      <c r="D33" s="33"/>
      <c r="E33" s="33"/>
      <c r="F33" s="33"/>
      <c r="G33" s="6"/>
    </row>
    <row r="34" ht="15">
      <c r="A34" s="2"/>
    </row>
  </sheetData>
  <sheetProtection/>
  <mergeCells count="4">
    <mergeCell ref="D1:E1"/>
    <mergeCell ref="A3:E3"/>
    <mergeCell ref="A6:E6"/>
    <mergeCell ref="A33:F3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2021-11-16T07:35:31Z</dcterms:modified>
  <cp:category/>
  <cp:version/>
  <cp:contentType/>
  <cp:contentStatus/>
</cp:coreProperties>
</file>