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310" activeTab="0"/>
  </bookViews>
  <sheets>
    <sheet name="Лист1" sheetId="1" r:id="rId1"/>
  </sheets>
  <definedNames>
    <definedName name="_xlnm.Print_Titles" localSheetId="0">'Лист1'!$7:$8</definedName>
    <definedName name="_xlnm.Print_Area" localSheetId="0">'Лист1'!$A$1:$M$60</definedName>
  </definedNames>
  <calcPr fullCalcOnLoad="1"/>
</workbook>
</file>

<file path=xl/sharedStrings.xml><?xml version="1.0" encoding="utf-8"?>
<sst xmlns="http://schemas.openxmlformats.org/spreadsheetml/2006/main" count="472" uniqueCount="110">
  <si>
    <t>04</t>
  </si>
  <si>
    <t>Иные межбюджетные трансферты</t>
  </si>
  <si>
    <t>ВСЕГО ДОХОДОВ</t>
  </si>
  <si>
    <t>№ строки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</si>
  <si>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</si>
  <si>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</si>
  <si>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</si>
  <si>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</si>
  <si>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</si>
  <si>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</si>
  <si>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</si>
  <si>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</si>
  <si>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</si>
  <si>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</si>
  <si>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</si>
  <si>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</si>
  <si>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</si>
  <si>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</si>
  <si>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</si>
  <si>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</si>
  <si>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</si>
  <si>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</si>
  <si>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010</t>
  </si>
  <si>
    <t>02</t>
  </si>
  <si>
    <t>Налог на доходы физических лиц</t>
  </si>
  <si>
    <t>020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</si>
  <si>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</si>
  <si>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имущество физических лиц</t>
  </si>
  <si>
    <t>030</t>
  </si>
  <si>
    <t>05</t>
  </si>
  <si>
    <t>03</t>
  </si>
  <si>
    <t>08</t>
  </si>
  <si>
    <t>ГОСУДАРСТВЕННАЯ ПОШЛИНА</t>
  </si>
  <si>
    <t>06</t>
  </si>
  <si>
    <t>151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</si>
  <si>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</si>
  <si>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</si>
  <si>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</si>
  <si>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</si>
  <si>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999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</si>
  <si>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</si>
  <si>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</si>
  <si>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</si>
  <si>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</si>
  <si>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</si>
  <si>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</si>
  <si>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</si>
  <si>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100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</si>
  <si>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</si>
  <si>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</si>
  <si>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</si>
  <si>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</si>
  <si>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</si>
  <si>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</si>
  <si>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</si>
  <si>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</si>
  <si>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</si>
  <si>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</si>
  <si>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</si>
  <si>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</si>
  <si>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</si>
  <si>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</si>
  <si>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</si>
  <si>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180</t>
  </si>
  <si>
    <t>050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</si>
  <si>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</si>
  <si>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</si>
  <si>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>094</t>
  </si>
  <si>
    <t>18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</si>
  <si>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</si>
  <si>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</si>
  <si>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</si>
  <si>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</si>
  <si>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</si>
  <si>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</si>
  <si>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ПРИНОСЯЩЕЙ ДОХОД ДЕЯТЕЛЬНОСТИ</t>
  </si>
  <si>
    <t>Безвозмездные поступления от приносящей доход деятельности</t>
  </si>
  <si>
    <t xml:space="preserve">Поступления учреждениям, участвующим  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  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</si>
  <si>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   программ обязательного медицинского страхования в рамках базовой программы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
</t>
  </si>
  <si>
    <t>059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</si>
  <si>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 финансовое обеспечение внедрения стандартов медицинской помощи, повышение доступности амбулаторной медицинской помощи
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</si>
  <si>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</si>
  <si>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</si>
  <si>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</si>
  <si>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</si>
  <si>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</si>
  <si>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</si>
  <si>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</si>
  <si>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</si>
  <si>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040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</si>
  <si>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</si>
  <si>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</si>
  <si>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</si>
  <si>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012</t>
  </si>
  <si>
    <t>к  решению Григорьевского сельского  Совета депутатов</t>
  </si>
  <si>
    <t>%  
 исполнения</t>
  </si>
  <si>
    <t>Исполнено,
тыс. рублей</t>
  </si>
  <si>
    <t>Утверждено, 
тыс. рублей</t>
  </si>
  <si>
    <t>ДОХОДЫ  БЮДЖЕТА ГРИГОРЬЕВСКОГО СЕЛЬСОВЕТА на 2018 год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</si>
  <si>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</si>
  <si>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</si>
  <si>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</si>
  <si>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</si>
  <si>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</si>
  <si>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</si>
  <si>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40</t>
  </si>
  <si>
    <t>49</t>
  </si>
  <si>
    <t>Прочие межбюджетные трансферты, передваемые бюджетам сельских  поселений</t>
  </si>
  <si>
    <t xml:space="preserve">Приложение 2 </t>
  </si>
  <si>
    <t xml:space="preserve">от 23 апреля  2019 г   №26-132в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</si>
</sst>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 shrinkToFi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10" xfId="53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2" fontId="5" fillId="0" borderId="11" xfId="61" applyNumberFormat="1" applyFont="1" applyFill="1" applyBorder="1" applyAlignment="1" applyProtection="1">
      <alignment horizontal="center" vertical="center" textRotation="90" wrapText="1"/>
      <protection/>
    </xf>
    <xf numFmtId="2" fontId="4" fillId="0" borderId="11" xfId="61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>
      <alignment horizontal="justify" vertical="center" wrapText="1" shrinkToFit="1"/>
    </xf>
    <xf numFmtId="1" fontId="4" fillId="0" borderId="11" xfId="61" applyNumberFormat="1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>
      <alignment horizontal="justify" vertical="center" wrapText="1"/>
    </xf>
    <xf numFmtId="49" fontId="2" fillId="32" borderId="10" xfId="0" applyNumberFormat="1" applyFont="1" applyFill="1" applyBorder="1" applyAlignment="1">
      <alignment horizontal="center"/>
    </xf>
    <xf numFmtId="49" fontId="2" fillId="0" borderId="10" xfId="53" applyNumberFormat="1" applyFont="1" applyFill="1" applyBorder="1" applyAlignment="1">
      <alignment horizontal="center"/>
      <protection/>
    </xf>
    <xf numFmtId="0" fontId="1" fillId="0" borderId="12" xfId="0" applyNumberFormat="1" applyFont="1" applyFill="1" applyBorder="1" applyAlignment="1">
      <alignment horizontal="justify" vertical="center" wrapText="1" shrinkToFit="1"/>
    </xf>
    <xf numFmtId="49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justify" vertical="center" wrapText="1" shrinkToFit="1"/>
    </xf>
    <xf numFmtId="0" fontId="1" fillId="0" borderId="14" xfId="0" applyNumberFormat="1" applyFont="1" applyFill="1" applyBorder="1" applyAlignment="1">
      <alignment horizontal="justify" vertical="center" wrapText="1" shrinkToFit="1"/>
    </xf>
    <xf numFmtId="49" fontId="6" fillId="0" borderId="15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justify" vertical="center" wrapText="1" shrinkToFit="1"/>
    </xf>
    <xf numFmtId="0" fontId="2" fillId="0" borderId="10" xfId="0" applyNumberFormat="1" applyFont="1" applyFill="1" applyBorder="1" applyAlignment="1">
      <alignment horizontal="justify" vertical="center" wrapText="1" shrinkToFit="1"/>
    </xf>
    <xf numFmtId="0" fontId="1" fillId="0" borderId="10" xfId="0" applyNumberFormat="1" applyFont="1" applyFill="1" applyBorder="1" applyAlignment="1">
      <alignment horizontal="justify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1" fillId="32" borderId="10" xfId="0" applyNumberFormat="1" applyFont="1" applyFill="1" applyBorder="1" applyAlignment="1">
      <alignment horizontal="justify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justify" vertical="center" wrapText="1"/>
    </xf>
    <xf numFmtId="168" fontId="6" fillId="0" borderId="17" xfId="0" applyNumberFormat="1" applyFont="1" applyFill="1" applyBorder="1" applyAlignment="1">
      <alignment horizontal="right"/>
    </xf>
    <xf numFmtId="168" fontId="2" fillId="0" borderId="17" xfId="0" applyNumberFormat="1" applyFont="1" applyFill="1" applyBorder="1" applyAlignment="1">
      <alignment/>
    </xf>
    <xf numFmtId="168" fontId="1" fillId="0" borderId="17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168" fontId="6" fillId="0" borderId="12" xfId="0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/>
    </xf>
    <xf numFmtId="168" fontId="1" fillId="0" borderId="12" xfId="0" applyNumberFormat="1" applyFont="1" applyFill="1" applyBorder="1" applyAlignment="1">
      <alignment/>
    </xf>
    <xf numFmtId="168" fontId="1" fillId="32" borderId="18" xfId="0" applyNumberFormat="1" applyFont="1" applyFill="1" applyBorder="1" applyAlignment="1">
      <alignment/>
    </xf>
    <xf numFmtId="168" fontId="2" fillId="0" borderId="18" xfId="0" applyNumberFormat="1" applyFont="1" applyFill="1" applyBorder="1" applyAlignment="1">
      <alignment/>
    </xf>
    <xf numFmtId="168" fontId="6" fillId="0" borderId="19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justify" vertical="center"/>
    </xf>
    <xf numFmtId="3" fontId="5" fillId="0" borderId="10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168" fontId="1" fillId="0" borderId="20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 horizontal="center"/>
    </xf>
    <xf numFmtId="168" fontId="2" fillId="0" borderId="21" xfId="0" applyNumberFormat="1" applyFont="1" applyFill="1" applyBorder="1" applyAlignment="1">
      <alignment/>
    </xf>
    <xf numFmtId="168" fontId="2" fillId="0" borderId="22" xfId="0" applyNumberFormat="1" applyFont="1" applyFill="1" applyBorder="1" applyAlignment="1">
      <alignment/>
    </xf>
    <xf numFmtId="0" fontId="1" fillId="0" borderId="0" xfId="0" applyFont="1" applyFill="1" applyAlignment="1">
      <alignment horizontal="justify" vertical="center"/>
    </xf>
    <xf numFmtId="168" fontId="6" fillId="0" borderId="23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justify" vertical="center" wrapText="1"/>
    </xf>
    <xf numFmtId="168" fontId="2" fillId="33" borderId="17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justify" vertical="center" wrapText="1"/>
    </xf>
    <xf numFmtId="168" fontId="1" fillId="33" borderId="12" xfId="0" applyNumberFormat="1" applyFont="1" applyFill="1" applyBorder="1" applyAlignment="1">
      <alignment/>
    </xf>
    <xf numFmtId="168" fontId="1" fillId="33" borderId="17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12" fillId="33" borderId="10" xfId="0" applyFont="1" applyFill="1" applyBorder="1" applyAlignment="1">
      <alignment horizontal="justify" vertical="center" wrapText="1"/>
    </xf>
    <xf numFmtId="0" fontId="2" fillId="33" borderId="10" xfId="0" applyNumberFormat="1" applyFont="1" applyFill="1" applyBorder="1" applyAlignment="1">
      <alignment horizontal="justify" vertical="center" wrapText="1" shrinkToFit="1"/>
    </xf>
    <xf numFmtId="168" fontId="2" fillId="33" borderId="17" xfId="53" applyNumberFormat="1" applyFont="1" applyFill="1" applyBorder="1">
      <alignment/>
      <protection/>
    </xf>
    <xf numFmtId="168" fontId="1" fillId="33" borderId="12" xfId="53" applyNumberFormat="1" applyFont="1" applyFill="1" applyBorder="1">
      <alignment/>
      <protection/>
    </xf>
    <xf numFmtId="0" fontId="1" fillId="33" borderId="10" xfId="0" applyNumberFormat="1" applyFont="1" applyFill="1" applyBorder="1" applyAlignment="1">
      <alignment horizontal="justify" vertical="center" wrapText="1" shrinkToFit="1"/>
    </xf>
    <xf numFmtId="168" fontId="2" fillId="33" borderId="12" xfId="53" applyNumberFormat="1" applyFont="1" applyFill="1" applyBorder="1">
      <alignment/>
      <protection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right" vertical="top" wrapText="1" shrinkToFit="1"/>
    </xf>
    <xf numFmtId="0" fontId="1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 quotePrefix="1">
      <alignment horizontal="center" vertical="center" wrapText="1"/>
    </xf>
    <xf numFmtId="0" fontId="5" fillId="0" borderId="13" xfId="0" applyNumberFormat="1" applyFont="1" applyFill="1" applyBorder="1" applyAlignment="1" quotePrefix="1">
      <alignment horizontal="center" vertical="center" wrapText="1"/>
    </xf>
    <xf numFmtId="168" fontId="5" fillId="0" borderId="28" xfId="0" applyNumberFormat="1" applyFont="1" applyFill="1" applyBorder="1" applyAlignment="1">
      <alignment horizontal="center" vertical="center" wrapText="1"/>
    </xf>
    <xf numFmtId="168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 textRotation="90" wrapText="1"/>
    </xf>
    <xf numFmtId="0" fontId="5" fillId="0" borderId="11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view="pageBreakPreview" zoomScaleSheetLayoutView="100" zoomScalePageLayoutView="0" workbookViewId="0" topLeftCell="D1">
      <selection activeCell="J3" sqref="J3:K3"/>
    </sheetView>
  </sheetViews>
  <sheetFormatPr defaultColWidth="9.00390625" defaultRowHeight="12.75"/>
  <cols>
    <col min="1" max="1" width="4.25390625" style="1" customWidth="1"/>
    <col min="2" max="2" width="3.625" style="1" customWidth="1"/>
    <col min="3" max="3" width="2.125" style="1" customWidth="1"/>
    <col min="4" max="4" width="2.75390625" style="1" customWidth="1"/>
    <col min="5" max="5" width="3.00390625" style="1" customWidth="1"/>
    <col min="6" max="6" width="3.75390625" style="1" customWidth="1"/>
    <col min="7" max="7" width="2.625" style="1" customWidth="1"/>
    <col min="8" max="8" width="4.625" style="1" customWidth="1"/>
    <col min="9" max="9" width="5.875" style="1" customWidth="1"/>
    <col min="10" max="10" width="96.875" style="4" customWidth="1"/>
    <col min="11" max="11" width="13.125" style="41" customWidth="1"/>
    <col min="12" max="12" width="8.875" style="3" customWidth="1"/>
    <col min="13" max="13" width="8.375" style="3" customWidth="1"/>
    <col min="14" max="16384" width="9.125" style="2" customWidth="1"/>
  </cols>
  <sheetData>
    <row r="1" spans="1:11" ht="12.75">
      <c r="A1" s="16"/>
      <c r="J1" s="74" t="s">
        <v>108</v>
      </c>
      <c r="K1" s="74"/>
    </row>
    <row r="2" spans="1:11" ht="12.75">
      <c r="A2" s="16"/>
      <c r="J2" s="75" t="s">
        <v>94</v>
      </c>
      <c r="K2" s="75"/>
    </row>
    <row r="3" spans="1:11" ht="12.75">
      <c r="A3" s="16"/>
      <c r="J3" s="75" t="s">
        <v>109</v>
      </c>
      <c r="K3" s="75"/>
    </row>
    <row r="5" spans="1:11" ht="18.75">
      <c r="A5" s="85" t="s">
        <v>98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3" s="6" customFormat="1" ht="12" thickBot="1">
      <c r="A6" s="17"/>
      <c r="B6" s="5"/>
      <c r="C6" s="5"/>
      <c r="D6" s="5"/>
      <c r="E6" s="5"/>
      <c r="F6" s="5"/>
      <c r="G6" s="5"/>
      <c r="H6" s="5"/>
      <c r="I6" s="5"/>
      <c r="J6" s="76"/>
      <c r="K6" s="76"/>
      <c r="L6" s="7"/>
      <c r="M6" s="7"/>
    </row>
    <row r="7" spans="1:13" s="9" customFormat="1" ht="10.5">
      <c r="A7" s="86" t="s">
        <v>3</v>
      </c>
      <c r="B7" s="72" t="s">
        <v>48</v>
      </c>
      <c r="C7" s="73"/>
      <c r="D7" s="73"/>
      <c r="E7" s="73"/>
      <c r="F7" s="73"/>
      <c r="G7" s="73"/>
      <c r="H7" s="73"/>
      <c r="I7" s="73"/>
      <c r="J7" s="81" t="s">
        <v>49</v>
      </c>
      <c r="K7" s="83" t="s">
        <v>97</v>
      </c>
      <c r="L7" s="77" t="s">
        <v>96</v>
      </c>
      <c r="M7" s="79" t="s">
        <v>95</v>
      </c>
    </row>
    <row r="8" spans="1:13" s="9" customFormat="1" ht="175.5">
      <c r="A8" s="87"/>
      <c r="B8" s="18" t="s">
        <v>50</v>
      </c>
      <c r="C8" s="18" t="s">
        <v>51</v>
      </c>
      <c r="D8" s="18" t="s">
        <v>52</v>
      </c>
      <c r="E8" s="18" t="s">
        <v>53</v>
      </c>
      <c r="F8" s="18" t="s">
        <v>54</v>
      </c>
      <c r="G8" s="18" t="s">
        <v>55</v>
      </c>
      <c r="H8" s="18" t="s">
        <v>56</v>
      </c>
      <c r="I8" s="18" t="s">
        <v>57</v>
      </c>
      <c r="J8" s="82"/>
      <c r="K8" s="84"/>
      <c r="L8" s="78"/>
      <c r="M8" s="80"/>
    </row>
    <row r="9" spans="1:13" s="9" customFormat="1" ht="10.5">
      <c r="A9" s="19"/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8" t="s">
        <v>11</v>
      </c>
      <c r="J9" s="34" t="s">
        <v>12</v>
      </c>
      <c r="K9" s="54" t="s">
        <v>13</v>
      </c>
      <c r="L9" s="51">
        <v>11</v>
      </c>
      <c r="M9" s="52">
        <v>12</v>
      </c>
    </row>
    <row r="10" spans="1:13" s="11" customFormat="1" ht="14.25">
      <c r="A10" s="20" t="s">
        <v>4</v>
      </c>
      <c r="B10" s="10" t="s">
        <v>14</v>
      </c>
      <c r="C10" s="10" t="s">
        <v>4</v>
      </c>
      <c r="D10" s="10" t="s">
        <v>15</v>
      </c>
      <c r="E10" s="10" t="s">
        <v>15</v>
      </c>
      <c r="F10" s="10" t="s">
        <v>14</v>
      </c>
      <c r="G10" s="10" t="s">
        <v>15</v>
      </c>
      <c r="H10" s="10" t="s">
        <v>16</v>
      </c>
      <c r="I10" s="10" t="s">
        <v>14</v>
      </c>
      <c r="J10" s="32" t="s">
        <v>17</v>
      </c>
      <c r="K10" s="38">
        <f>K11+K20++K28+K14</f>
        <v>338.09999999999997</v>
      </c>
      <c r="L10" s="43">
        <f>L11+L20++L28+L14</f>
        <v>287.3</v>
      </c>
      <c r="M10" s="38">
        <f>L10/K10*100</f>
        <v>84.97485950902102</v>
      </c>
    </row>
    <row r="11" spans="1:13" s="12" customFormat="1" ht="12.75">
      <c r="A11" s="22">
        <f>A10+1</f>
        <v>2</v>
      </c>
      <c r="B11" s="10" t="s">
        <v>18</v>
      </c>
      <c r="C11" s="10" t="s">
        <v>4</v>
      </c>
      <c r="D11" s="10" t="s">
        <v>19</v>
      </c>
      <c r="E11" s="10" t="s">
        <v>15</v>
      </c>
      <c r="F11" s="10" t="s">
        <v>14</v>
      </c>
      <c r="G11" s="10" t="s">
        <v>15</v>
      </c>
      <c r="H11" s="10" t="s">
        <v>16</v>
      </c>
      <c r="I11" s="10" t="s">
        <v>14</v>
      </c>
      <c r="J11" s="32" t="s">
        <v>20</v>
      </c>
      <c r="K11" s="60">
        <f aca="true" t="shared" si="0" ref="K11:M12">K12</f>
        <v>46.4</v>
      </c>
      <c r="L11" s="61">
        <f t="shared" si="0"/>
        <v>45.5</v>
      </c>
      <c r="M11" s="39">
        <f t="shared" si="0"/>
        <v>98.0603448275862</v>
      </c>
    </row>
    <row r="12" spans="1:13" s="12" customFormat="1" ht="12.75">
      <c r="A12" s="22">
        <f aca="true" t="shared" si="1" ref="A12:A60">A11+1</f>
        <v>3</v>
      </c>
      <c r="B12" s="10" t="s">
        <v>18</v>
      </c>
      <c r="C12" s="10" t="s">
        <v>4</v>
      </c>
      <c r="D12" s="10" t="s">
        <v>19</v>
      </c>
      <c r="E12" s="10" t="s">
        <v>23</v>
      </c>
      <c r="F12" s="10" t="s">
        <v>14</v>
      </c>
      <c r="G12" s="10" t="s">
        <v>19</v>
      </c>
      <c r="H12" s="10" t="s">
        <v>16</v>
      </c>
      <c r="I12" s="10" t="s">
        <v>21</v>
      </c>
      <c r="J12" s="32" t="s">
        <v>24</v>
      </c>
      <c r="K12" s="60">
        <f t="shared" si="0"/>
        <v>46.4</v>
      </c>
      <c r="L12" s="61">
        <f t="shared" si="0"/>
        <v>45.5</v>
      </c>
      <c r="M12" s="39">
        <f t="shared" si="0"/>
        <v>98.0603448275862</v>
      </c>
    </row>
    <row r="13" spans="1:13" ht="41.25">
      <c r="A13" s="22">
        <f t="shared" si="1"/>
        <v>4</v>
      </c>
      <c r="B13" s="13" t="s">
        <v>18</v>
      </c>
      <c r="C13" s="13" t="s">
        <v>4</v>
      </c>
      <c r="D13" s="13" t="s">
        <v>19</v>
      </c>
      <c r="E13" s="13" t="s">
        <v>23</v>
      </c>
      <c r="F13" s="13" t="s">
        <v>22</v>
      </c>
      <c r="G13" s="13" t="s">
        <v>19</v>
      </c>
      <c r="H13" s="13" t="s">
        <v>16</v>
      </c>
      <c r="I13" s="13" t="s">
        <v>21</v>
      </c>
      <c r="J13" s="35" t="s">
        <v>58</v>
      </c>
      <c r="K13" s="60">
        <v>46.4</v>
      </c>
      <c r="L13" s="63">
        <v>45.5</v>
      </c>
      <c r="M13" s="40">
        <f>L13/K13*100</f>
        <v>98.0603448275862</v>
      </c>
    </row>
    <row r="14" spans="1:13" ht="23.25" customHeight="1">
      <c r="A14" s="22">
        <f t="shared" si="1"/>
        <v>5</v>
      </c>
      <c r="B14" s="36" t="s">
        <v>14</v>
      </c>
      <c r="C14" s="36" t="s">
        <v>4</v>
      </c>
      <c r="D14" s="36" t="s">
        <v>30</v>
      </c>
      <c r="E14" s="36" t="s">
        <v>15</v>
      </c>
      <c r="F14" s="36" t="s">
        <v>14</v>
      </c>
      <c r="G14" s="36" t="s">
        <v>15</v>
      </c>
      <c r="H14" s="36" t="s">
        <v>16</v>
      </c>
      <c r="I14" s="36" t="s">
        <v>14</v>
      </c>
      <c r="J14" s="37" t="s">
        <v>46</v>
      </c>
      <c r="K14" s="39">
        <f>K15</f>
        <v>77</v>
      </c>
      <c r="L14" s="44">
        <f>L15</f>
        <v>83.3</v>
      </c>
      <c r="M14" s="39">
        <f>M15</f>
        <v>621.2083543832593</v>
      </c>
    </row>
    <row r="15" spans="1:13" ht="12.75">
      <c r="A15" s="22">
        <f t="shared" si="1"/>
        <v>6</v>
      </c>
      <c r="B15" s="10" t="s">
        <v>14</v>
      </c>
      <c r="C15" s="10" t="s">
        <v>4</v>
      </c>
      <c r="D15" s="10" t="s">
        <v>30</v>
      </c>
      <c r="E15" s="10" t="s">
        <v>23</v>
      </c>
      <c r="F15" s="10" t="s">
        <v>14</v>
      </c>
      <c r="G15" s="10" t="s">
        <v>19</v>
      </c>
      <c r="H15" s="10" t="s">
        <v>16</v>
      </c>
      <c r="I15" s="10" t="s">
        <v>21</v>
      </c>
      <c r="J15" s="59" t="s">
        <v>81</v>
      </c>
      <c r="K15" s="60">
        <f>K16+K17+K18+K19</f>
        <v>77</v>
      </c>
      <c r="L15" s="61">
        <f>L16+L17+L18+L19</f>
        <v>83.3</v>
      </c>
      <c r="M15" s="60">
        <f>M16+M17+M18+M19</f>
        <v>621.2083543832593</v>
      </c>
    </row>
    <row r="16" spans="1:13" ht="38.25">
      <c r="A16" s="22">
        <f t="shared" si="1"/>
        <v>7</v>
      </c>
      <c r="B16" s="13" t="s">
        <v>47</v>
      </c>
      <c r="C16" s="13" t="s">
        <v>4</v>
      </c>
      <c r="D16" s="13" t="s">
        <v>30</v>
      </c>
      <c r="E16" s="13" t="s">
        <v>23</v>
      </c>
      <c r="F16" s="13" t="s">
        <v>42</v>
      </c>
      <c r="G16" s="13" t="s">
        <v>19</v>
      </c>
      <c r="H16" s="13" t="s">
        <v>16</v>
      </c>
      <c r="I16" s="13" t="s">
        <v>21</v>
      </c>
      <c r="J16" s="62" t="s">
        <v>82</v>
      </c>
      <c r="K16" s="60">
        <v>28.6</v>
      </c>
      <c r="L16" s="63">
        <v>37.1</v>
      </c>
      <c r="M16" s="64">
        <f>L16/K16*100</f>
        <v>129.72027972027973</v>
      </c>
    </row>
    <row r="17" spans="1:13" ht="38.25">
      <c r="A17" s="22">
        <f t="shared" si="1"/>
        <v>8</v>
      </c>
      <c r="B17" s="13" t="s">
        <v>47</v>
      </c>
      <c r="C17" s="13" t="s">
        <v>4</v>
      </c>
      <c r="D17" s="13" t="s">
        <v>30</v>
      </c>
      <c r="E17" s="13" t="s">
        <v>23</v>
      </c>
      <c r="F17" s="13" t="s">
        <v>43</v>
      </c>
      <c r="G17" s="13" t="s">
        <v>19</v>
      </c>
      <c r="H17" s="13" t="s">
        <v>16</v>
      </c>
      <c r="I17" s="13" t="s">
        <v>21</v>
      </c>
      <c r="J17" s="65" t="s">
        <v>83</v>
      </c>
      <c r="K17" s="60">
        <v>0.2</v>
      </c>
      <c r="L17" s="63">
        <v>0.4</v>
      </c>
      <c r="M17" s="64">
        <f>L17/K17*100</f>
        <v>200</v>
      </c>
    </row>
    <row r="18" spans="1:13" ht="38.25">
      <c r="A18" s="22">
        <f t="shared" si="1"/>
        <v>9</v>
      </c>
      <c r="B18" s="13" t="s">
        <v>47</v>
      </c>
      <c r="C18" s="13" t="s">
        <v>4</v>
      </c>
      <c r="D18" s="13" t="s">
        <v>30</v>
      </c>
      <c r="E18" s="13" t="s">
        <v>23</v>
      </c>
      <c r="F18" s="13" t="s">
        <v>44</v>
      </c>
      <c r="G18" s="13" t="s">
        <v>19</v>
      </c>
      <c r="H18" s="13" t="s">
        <v>16</v>
      </c>
      <c r="I18" s="13" t="s">
        <v>21</v>
      </c>
      <c r="J18" s="65" t="s">
        <v>84</v>
      </c>
      <c r="K18" s="60">
        <v>52.6</v>
      </c>
      <c r="L18" s="63">
        <v>54.1</v>
      </c>
      <c r="M18" s="64">
        <f>L18/K18*100</f>
        <v>102.85171102661596</v>
      </c>
    </row>
    <row r="19" spans="1:13" ht="38.25">
      <c r="A19" s="22">
        <f t="shared" si="1"/>
        <v>10</v>
      </c>
      <c r="B19" s="13" t="s">
        <v>47</v>
      </c>
      <c r="C19" s="13" t="s">
        <v>4</v>
      </c>
      <c r="D19" s="13" t="s">
        <v>30</v>
      </c>
      <c r="E19" s="13" t="s">
        <v>23</v>
      </c>
      <c r="F19" s="13" t="s">
        <v>45</v>
      </c>
      <c r="G19" s="13" t="s">
        <v>19</v>
      </c>
      <c r="H19" s="13" t="s">
        <v>16</v>
      </c>
      <c r="I19" s="13" t="s">
        <v>21</v>
      </c>
      <c r="J19" s="65" t="s">
        <v>85</v>
      </c>
      <c r="K19" s="60">
        <v>-4.4</v>
      </c>
      <c r="L19" s="63">
        <v>-8.3</v>
      </c>
      <c r="M19" s="64">
        <f>L19/K19*100</f>
        <v>188.63636363636365</v>
      </c>
    </row>
    <row r="20" spans="1:13" ht="15.75">
      <c r="A20" s="22">
        <f t="shared" si="1"/>
        <v>11</v>
      </c>
      <c r="B20" s="10" t="s">
        <v>18</v>
      </c>
      <c r="C20" s="10" t="s">
        <v>4</v>
      </c>
      <c r="D20" s="10" t="s">
        <v>33</v>
      </c>
      <c r="E20" s="10" t="s">
        <v>15</v>
      </c>
      <c r="F20" s="10" t="s">
        <v>14</v>
      </c>
      <c r="G20" s="10" t="s">
        <v>15</v>
      </c>
      <c r="H20" s="10" t="s">
        <v>16</v>
      </c>
      <c r="I20" s="10" t="s">
        <v>14</v>
      </c>
      <c r="J20" s="66" t="s">
        <v>59</v>
      </c>
      <c r="K20" s="60">
        <f>SUM(K23+K21)</f>
        <v>209.89999999999998</v>
      </c>
      <c r="L20" s="61">
        <f>SUM(L23+L21)</f>
        <v>157.2</v>
      </c>
      <c r="M20" s="64">
        <f aca="true" t="shared" si="2" ref="M20:M60">L20/K20*100</f>
        <v>74.89280609814197</v>
      </c>
    </row>
    <row r="21" spans="1:13" ht="12.75">
      <c r="A21" s="22">
        <f t="shared" si="1"/>
        <v>12</v>
      </c>
      <c r="B21" s="13" t="s">
        <v>18</v>
      </c>
      <c r="C21" s="13" t="s">
        <v>4</v>
      </c>
      <c r="D21" s="13" t="s">
        <v>33</v>
      </c>
      <c r="E21" s="13" t="s">
        <v>19</v>
      </c>
      <c r="F21" s="13" t="s">
        <v>14</v>
      </c>
      <c r="G21" s="13" t="s">
        <v>15</v>
      </c>
      <c r="H21" s="13" t="s">
        <v>16</v>
      </c>
      <c r="I21" s="13" t="s">
        <v>21</v>
      </c>
      <c r="J21" s="62" t="s">
        <v>27</v>
      </c>
      <c r="K21" s="60">
        <f>SUM(K22)</f>
        <v>75.3</v>
      </c>
      <c r="L21" s="63">
        <v>50.3</v>
      </c>
      <c r="M21" s="64">
        <f t="shared" si="2"/>
        <v>66.79946879150066</v>
      </c>
    </row>
    <row r="22" spans="1:13" ht="25.5">
      <c r="A22" s="22">
        <f t="shared" si="1"/>
        <v>13</v>
      </c>
      <c r="B22" s="13" t="s">
        <v>18</v>
      </c>
      <c r="C22" s="13" t="s">
        <v>4</v>
      </c>
      <c r="D22" s="13" t="s">
        <v>33</v>
      </c>
      <c r="E22" s="13" t="s">
        <v>19</v>
      </c>
      <c r="F22" s="13" t="s">
        <v>28</v>
      </c>
      <c r="G22" s="13" t="s">
        <v>13</v>
      </c>
      <c r="H22" s="13" t="s">
        <v>16</v>
      </c>
      <c r="I22" s="13" t="s">
        <v>21</v>
      </c>
      <c r="J22" s="62" t="s">
        <v>60</v>
      </c>
      <c r="K22" s="60">
        <v>75.3</v>
      </c>
      <c r="L22" s="63">
        <v>50.3</v>
      </c>
      <c r="M22" s="64">
        <f t="shared" si="2"/>
        <v>66.79946879150066</v>
      </c>
    </row>
    <row r="23" spans="1:13" ht="15.75">
      <c r="A23" s="22">
        <f t="shared" si="1"/>
        <v>14</v>
      </c>
      <c r="B23" s="10" t="s">
        <v>18</v>
      </c>
      <c r="C23" s="10" t="s">
        <v>4</v>
      </c>
      <c r="D23" s="10" t="s">
        <v>33</v>
      </c>
      <c r="E23" s="10" t="s">
        <v>33</v>
      </c>
      <c r="F23" s="10" t="s">
        <v>14</v>
      </c>
      <c r="G23" s="10" t="s">
        <v>15</v>
      </c>
      <c r="H23" s="10" t="s">
        <v>16</v>
      </c>
      <c r="I23" s="24" t="s">
        <v>21</v>
      </c>
      <c r="J23" s="66" t="s">
        <v>61</v>
      </c>
      <c r="K23" s="60">
        <f>K24+K26</f>
        <v>134.6</v>
      </c>
      <c r="L23" s="61">
        <f>L24+L26</f>
        <v>106.89999999999999</v>
      </c>
      <c r="M23" s="64">
        <f t="shared" si="2"/>
        <v>79.42050520059435</v>
      </c>
    </row>
    <row r="24" spans="1:13" ht="12.75">
      <c r="A24" s="22">
        <f t="shared" si="1"/>
        <v>15</v>
      </c>
      <c r="B24" s="13" t="s">
        <v>18</v>
      </c>
      <c r="C24" s="13" t="s">
        <v>4</v>
      </c>
      <c r="D24" s="13" t="s">
        <v>33</v>
      </c>
      <c r="E24" s="13" t="s">
        <v>33</v>
      </c>
      <c r="F24" s="13" t="s">
        <v>28</v>
      </c>
      <c r="G24" s="13" t="s">
        <v>30</v>
      </c>
      <c r="H24" s="13" t="s">
        <v>16</v>
      </c>
      <c r="I24" s="13" t="s">
        <v>21</v>
      </c>
      <c r="J24" s="62" t="s">
        <v>86</v>
      </c>
      <c r="K24" s="60">
        <f>K25</f>
        <v>51</v>
      </c>
      <c r="L24" s="63">
        <v>24.8</v>
      </c>
      <c r="M24" s="64">
        <f t="shared" si="2"/>
        <v>48.627450980392155</v>
      </c>
    </row>
    <row r="25" spans="1:13" ht="25.5">
      <c r="A25" s="22">
        <f t="shared" si="1"/>
        <v>16</v>
      </c>
      <c r="B25" s="13" t="s">
        <v>18</v>
      </c>
      <c r="C25" s="13" t="s">
        <v>4</v>
      </c>
      <c r="D25" s="13" t="s">
        <v>33</v>
      </c>
      <c r="E25" s="13" t="s">
        <v>33</v>
      </c>
      <c r="F25" s="13" t="s">
        <v>87</v>
      </c>
      <c r="G25" s="13" t="s">
        <v>13</v>
      </c>
      <c r="H25" s="13" t="s">
        <v>16</v>
      </c>
      <c r="I25" s="13" t="s">
        <v>21</v>
      </c>
      <c r="J25" s="62" t="s">
        <v>88</v>
      </c>
      <c r="K25" s="64">
        <v>51</v>
      </c>
      <c r="L25" s="63">
        <v>24.8</v>
      </c>
      <c r="M25" s="64">
        <f t="shared" si="2"/>
        <v>48.627450980392155</v>
      </c>
    </row>
    <row r="26" spans="1:13" ht="12.75">
      <c r="A26" s="22">
        <f t="shared" si="1"/>
        <v>17</v>
      </c>
      <c r="B26" s="13" t="s">
        <v>18</v>
      </c>
      <c r="C26" s="13" t="s">
        <v>4</v>
      </c>
      <c r="D26" s="13" t="s">
        <v>33</v>
      </c>
      <c r="E26" s="13" t="s">
        <v>33</v>
      </c>
      <c r="F26" s="13" t="s">
        <v>89</v>
      </c>
      <c r="G26" s="13" t="s">
        <v>15</v>
      </c>
      <c r="H26" s="13" t="s">
        <v>16</v>
      </c>
      <c r="I26" s="13" t="s">
        <v>21</v>
      </c>
      <c r="J26" s="62" t="s">
        <v>90</v>
      </c>
      <c r="K26" s="60">
        <f>K27</f>
        <v>83.6</v>
      </c>
      <c r="L26" s="63">
        <f>L27</f>
        <v>82.1</v>
      </c>
      <c r="M26" s="64">
        <f t="shared" si="2"/>
        <v>98.20574162679426</v>
      </c>
    </row>
    <row r="27" spans="1:13" ht="25.5">
      <c r="A27" s="22">
        <f t="shared" si="1"/>
        <v>18</v>
      </c>
      <c r="B27" s="13" t="s">
        <v>18</v>
      </c>
      <c r="C27" s="13" t="s">
        <v>4</v>
      </c>
      <c r="D27" s="13" t="s">
        <v>33</v>
      </c>
      <c r="E27" s="13" t="s">
        <v>33</v>
      </c>
      <c r="F27" s="13" t="s">
        <v>91</v>
      </c>
      <c r="G27" s="13" t="s">
        <v>13</v>
      </c>
      <c r="H27" s="13" t="s">
        <v>16</v>
      </c>
      <c r="I27" s="13" t="s">
        <v>21</v>
      </c>
      <c r="J27" s="62" t="s">
        <v>92</v>
      </c>
      <c r="K27" s="64">
        <v>83.6</v>
      </c>
      <c r="L27" s="63">
        <v>82.1</v>
      </c>
      <c r="M27" s="64">
        <f t="shared" si="2"/>
        <v>98.20574162679426</v>
      </c>
    </row>
    <row r="28" spans="1:13" s="12" customFormat="1" ht="12.75">
      <c r="A28" s="22">
        <f t="shared" si="1"/>
        <v>19</v>
      </c>
      <c r="B28" s="10" t="s">
        <v>93</v>
      </c>
      <c r="C28" s="10" t="s">
        <v>4</v>
      </c>
      <c r="D28" s="10" t="s">
        <v>31</v>
      </c>
      <c r="E28" s="10" t="s">
        <v>15</v>
      </c>
      <c r="F28" s="10" t="s">
        <v>14</v>
      </c>
      <c r="G28" s="10" t="s">
        <v>15</v>
      </c>
      <c r="H28" s="10" t="s">
        <v>16</v>
      </c>
      <c r="I28" s="10" t="s">
        <v>14</v>
      </c>
      <c r="J28" s="67" t="s">
        <v>32</v>
      </c>
      <c r="K28" s="60">
        <f>K29</f>
        <v>4.8</v>
      </c>
      <c r="L28" s="61">
        <f>L29</f>
        <v>1.3</v>
      </c>
      <c r="M28" s="64">
        <f t="shared" si="2"/>
        <v>27.083333333333336</v>
      </c>
    </row>
    <row r="29" spans="1:13" ht="25.5">
      <c r="A29" s="22">
        <f t="shared" si="1"/>
        <v>20</v>
      </c>
      <c r="B29" s="25" t="s">
        <v>93</v>
      </c>
      <c r="C29" s="10" t="s">
        <v>4</v>
      </c>
      <c r="D29" s="10" t="s">
        <v>31</v>
      </c>
      <c r="E29" s="10" t="s">
        <v>0</v>
      </c>
      <c r="F29" s="10" t="s">
        <v>14</v>
      </c>
      <c r="G29" s="10" t="s">
        <v>19</v>
      </c>
      <c r="H29" s="10" t="s">
        <v>16</v>
      </c>
      <c r="I29" s="10" t="s">
        <v>21</v>
      </c>
      <c r="J29" s="67" t="s">
        <v>26</v>
      </c>
      <c r="K29" s="68">
        <f>K30</f>
        <v>4.8</v>
      </c>
      <c r="L29" s="69">
        <f>L30</f>
        <v>1.3</v>
      </c>
      <c r="M29" s="64">
        <f t="shared" si="2"/>
        <v>27.083333333333336</v>
      </c>
    </row>
    <row r="30" spans="1:13" ht="38.25">
      <c r="A30" s="22">
        <f t="shared" si="1"/>
        <v>21</v>
      </c>
      <c r="B30" s="14" t="s">
        <v>93</v>
      </c>
      <c r="C30" s="13" t="s">
        <v>4</v>
      </c>
      <c r="D30" s="13" t="s">
        <v>31</v>
      </c>
      <c r="E30" s="13" t="s">
        <v>0</v>
      </c>
      <c r="F30" s="13" t="s">
        <v>25</v>
      </c>
      <c r="G30" s="13" t="s">
        <v>19</v>
      </c>
      <c r="H30" s="13" t="s">
        <v>16</v>
      </c>
      <c r="I30" s="13" t="s">
        <v>21</v>
      </c>
      <c r="J30" s="70" t="s">
        <v>62</v>
      </c>
      <c r="K30" s="68">
        <v>4.8</v>
      </c>
      <c r="L30" s="69">
        <v>1.3</v>
      </c>
      <c r="M30" s="64">
        <f t="shared" si="2"/>
        <v>27.083333333333336</v>
      </c>
    </row>
    <row r="31" spans="1:13" ht="12.75">
      <c r="A31" s="22">
        <f>A30+1</f>
        <v>22</v>
      </c>
      <c r="B31" s="10" t="s">
        <v>93</v>
      </c>
      <c r="C31" s="10" t="s">
        <v>5</v>
      </c>
      <c r="D31" s="10" t="s">
        <v>15</v>
      </c>
      <c r="E31" s="10" t="s">
        <v>15</v>
      </c>
      <c r="F31" s="10" t="s">
        <v>14</v>
      </c>
      <c r="G31" s="10" t="s">
        <v>15</v>
      </c>
      <c r="H31" s="10" t="s">
        <v>16</v>
      </c>
      <c r="I31" s="10" t="s">
        <v>14</v>
      </c>
      <c r="J31" s="67" t="s">
        <v>35</v>
      </c>
      <c r="K31" s="60">
        <f>K32</f>
        <v>5470.6</v>
      </c>
      <c r="L31" s="71">
        <f>L32</f>
        <v>5470.6</v>
      </c>
      <c r="M31" s="64">
        <f t="shared" si="2"/>
        <v>100</v>
      </c>
    </row>
    <row r="32" spans="1:13" ht="25.5">
      <c r="A32" s="22">
        <f t="shared" si="1"/>
        <v>23</v>
      </c>
      <c r="B32" s="10" t="s">
        <v>93</v>
      </c>
      <c r="C32" s="10" t="s">
        <v>5</v>
      </c>
      <c r="D32" s="10" t="s">
        <v>23</v>
      </c>
      <c r="E32" s="10" t="s">
        <v>15</v>
      </c>
      <c r="F32" s="10" t="s">
        <v>14</v>
      </c>
      <c r="G32" s="10" t="s">
        <v>15</v>
      </c>
      <c r="H32" s="10" t="s">
        <v>16</v>
      </c>
      <c r="I32" s="10" t="s">
        <v>14</v>
      </c>
      <c r="J32" s="67" t="s">
        <v>36</v>
      </c>
      <c r="K32" s="60">
        <f>K33+K36+K39</f>
        <v>5470.6</v>
      </c>
      <c r="L32" s="69">
        <f>L35+L38+L41</f>
        <v>5470.6</v>
      </c>
      <c r="M32" s="64">
        <f t="shared" si="2"/>
        <v>100</v>
      </c>
    </row>
    <row r="33" spans="1:13" ht="12.75">
      <c r="A33" s="22">
        <f t="shared" si="1"/>
        <v>24</v>
      </c>
      <c r="B33" s="10" t="s">
        <v>93</v>
      </c>
      <c r="C33" s="10" t="s">
        <v>5</v>
      </c>
      <c r="D33" s="10" t="s">
        <v>23</v>
      </c>
      <c r="E33" s="10" t="s">
        <v>13</v>
      </c>
      <c r="F33" s="10" t="s">
        <v>14</v>
      </c>
      <c r="G33" s="10" t="s">
        <v>15</v>
      </c>
      <c r="H33" s="10" t="s">
        <v>16</v>
      </c>
      <c r="I33" s="10" t="s">
        <v>34</v>
      </c>
      <c r="J33" s="67" t="s">
        <v>37</v>
      </c>
      <c r="K33" s="60">
        <f>K34</f>
        <v>1196.2</v>
      </c>
      <c r="L33" s="69">
        <v>1196.2</v>
      </c>
      <c r="M33" s="64">
        <f t="shared" si="2"/>
        <v>100</v>
      </c>
    </row>
    <row r="34" spans="1:13" ht="12.75">
      <c r="A34" s="22">
        <f t="shared" si="1"/>
        <v>25</v>
      </c>
      <c r="B34" s="13" t="s">
        <v>93</v>
      </c>
      <c r="C34" s="13" t="s">
        <v>5</v>
      </c>
      <c r="D34" s="13" t="s">
        <v>23</v>
      </c>
      <c r="E34" s="13" t="s">
        <v>99</v>
      </c>
      <c r="F34" s="13" t="s">
        <v>38</v>
      </c>
      <c r="G34" s="13" t="s">
        <v>15</v>
      </c>
      <c r="H34" s="13" t="s">
        <v>16</v>
      </c>
      <c r="I34" s="13" t="s">
        <v>34</v>
      </c>
      <c r="J34" s="70" t="s">
        <v>65</v>
      </c>
      <c r="K34" s="60">
        <f>K35</f>
        <v>1196.2</v>
      </c>
      <c r="L34" s="71">
        <v>1196.2</v>
      </c>
      <c r="M34" s="64">
        <f t="shared" si="2"/>
        <v>100</v>
      </c>
    </row>
    <row r="35" spans="1:13" ht="12.75">
      <c r="A35" s="22">
        <f t="shared" si="1"/>
        <v>26</v>
      </c>
      <c r="B35" s="13" t="s">
        <v>93</v>
      </c>
      <c r="C35" s="13" t="s">
        <v>5</v>
      </c>
      <c r="D35" s="13" t="s">
        <v>23</v>
      </c>
      <c r="E35" s="13" t="s">
        <v>99</v>
      </c>
      <c r="F35" s="13" t="s">
        <v>38</v>
      </c>
      <c r="G35" s="13" t="s">
        <v>13</v>
      </c>
      <c r="H35" s="13" t="s">
        <v>16</v>
      </c>
      <c r="I35" s="13" t="s">
        <v>34</v>
      </c>
      <c r="J35" s="70" t="s">
        <v>100</v>
      </c>
      <c r="K35" s="60">
        <v>1196.2</v>
      </c>
      <c r="L35" s="69">
        <v>1196.2</v>
      </c>
      <c r="M35" s="64">
        <f t="shared" si="2"/>
        <v>100</v>
      </c>
    </row>
    <row r="36" spans="1:13" ht="12.75">
      <c r="A36" s="22">
        <f t="shared" si="1"/>
        <v>27</v>
      </c>
      <c r="B36" s="10" t="s">
        <v>93</v>
      </c>
      <c r="C36" s="10" t="s">
        <v>5</v>
      </c>
      <c r="D36" s="10" t="s">
        <v>23</v>
      </c>
      <c r="E36" s="10" t="s">
        <v>101</v>
      </c>
      <c r="F36" s="10" t="s">
        <v>14</v>
      </c>
      <c r="G36" s="10" t="s">
        <v>15</v>
      </c>
      <c r="H36" s="10" t="s">
        <v>16</v>
      </c>
      <c r="I36" s="10" t="s">
        <v>34</v>
      </c>
      <c r="J36" s="67" t="s">
        <v>40</v>
      </c>
      <c r="K36" s="60">
        <f>K37</f>
        <v>68.9</v>
      </c>
      <c r="L36" s="69">
        <v>68.9</v>
      </c>
      <c r="M36" s="64">
        <f t="shared" si="2"/>
        <v>100</v>
      </c>
    </row>
    <row r="37" spans="1:13" s="12" customFormat="1" ht="25.5">
      <c r="A37" s="22">
        <f t="shared" si="1"/>
        <v>28</v>
      </c>
      <c r="B37" s="13" t="s">
        <v>93</v>
      </c>
      <c r="C37" s="13" t="s">
        <v>5</v>
      </c>
      <c r="D37" s="13" t="s">
        <v>23</v>
      </c>
      <c r="E37" s="13" t="s">
        <v>102</v>
      </c>
      <c r="F37" s="13" t="s">
        <v>103</v>
      </c>
      <c r="G37" s="13" t="s">
        <v>15</v>
      </c>
      <c r="H37" s="13" t="s">
        <v>16</v>
      </c>
      <c r="I37" s="13" t="s">
        <v>34</v>
      </c>
      <c r="J37" s="70" t="s">
        <v>41</v>
      </c>
      <c r="K37" s="60">
        <f>K38</f>
        <v>68.9</v>
      </c>
      <c r="L37" s="61">
        <f>L38</f>
        <v>68.9</v>
      </c>
      <c r="M37" s="64">
        <f t="shared" si="2"/>
        <v>100</v>
      </c>
    </row>
    <row r="38" spans="1:13" s="12" customFormat="1" ht="25.5">
      <c r="A38" s="22">
        <f t="shared" si="1"/>
        <v>29</v>
      </c>
      <c r="B38" s="13" t="s">
        <v>93</v>
      </c>
      <c r="C38" s="13" t="s">
        <v>5</v>
      </c>
      <c r="D38" s="13" t="s">
        <v>23</v>
      </c>
      <c r="E38" s="13" t="s">
        <v>102</v>
      </c>
      <c r="F38" s="13" t="s">
        <v>103</v>
      </c>
      <c r="G38" s="13" t="s">
        <v>13</v>
      </c>
      <c r="H38" s="13" t="s">
        <v>16</v>
      </c>
      <c r="I38" s="13" t="s">
        <v>34</v>
      </c>
      <c r="J38" s="70" t="s">
        <v>104</v>
      </c>
      <c r="K38" s="60">
        <v>68.9</v>
      </c>
      <c r="L38" s="61">
        <v>68.9</v>
      </c>
      <c r="M38" s="64">
        <f t="shared" si="2"/>
        <v>100</v>
      </c>
    </row>
    <row r="39" spans="1:13" ht="12.75">
      <c r="A39" s="22">
        <f t="shared" si="1"/>
        <v>30</v>
      </c>
      <c r="B39" s="10" t="s">
        <v>93</v>
      </c>
      <c r="C39" s="10" t="s">
        <v>5</v>
      </c>
      <c r="D39" s="10" t="s">
        <v>23</v>
      </c>
      <c r="E39" s="10" t="s">
        <v>105</v>
      </c>
      <c r="F39" s="10" t="s">
        <v>14</v>
      </c>
      <c r="G39" s="10" t="s">
        <v>15</v>
      </c>
      <c r="H39" s="10" t="s">
        <v>16</v>
      </c>
      <c r="I39" s="10" t="s">
        <v>34</v>
      </c>
      <c r="J39" s="32" t="s">
        <v>1</v>
      </c>
      <c r="K39" s="39">
        <f>K40</f>
        <v>4205.5</v>
      </c>
      <c r="L39" s="45">
        <f>L40</f>
        <v>4205.5</v>
      </c>
      <c r="M39" s="40">
        <f t="shared" si="2"/>
        <v>100</v>
      </c>
    </row>
    <row r="40" spans="1:13" ht="12.75">
      <c r="A40" s="22">
        <f t="shared" si="1"/>
        <v>31</v>
      </c>
      <c r="B40" s="10" t="s">
        <v>93</v>
      </c>
      <c r="C40" s="10" t="s">
        <v>5</v>
      </c>
      <c r="D40" s="10" t="s">
        <v>23</v>
      </c>
      <c r="E40" s="10" t="s">
        <v>106</v>
      </c>
      <c r="F40" s="10" t="s">
        <v>39</v>
      </c>
      <c r="G40" s="10" t="s">
        <v>15</v>
      </c>
      <c r="H40" s="10" t="s">
        <v>16</v>
      </c>
      <c r="I40" s="10" t="s">
        <v>34</v>
      </c>
      <c r="J40" s="32" t="s">
        <v>66</v>
      </c>
      <c r="K40" s="39">
        <f>K41</f>
        <v>4205.5</v>
      </c>
      <c r="L40" s="45">
        <f>L41</f>
        <v>4205.5</v>
      </c>
      <c r="M40" s="40">
        <f t="shared" si="2"/>
        <v>100</v>
      </c>
    </row>
    <row r="41" spans="1:13" ht="11.25" customHeight="1">
      <c r="A41" s="22">
        <f t="shared" si="1"/>
        <v>32</v>
      </c>
      <c r="B41" s="13" t="s">
        <v>93</v>
      </c>
      <c r="C41" s="13" t="s">
        <v>5</v>
      </c>
      <c r="D41" s="13" t="s">
        <v>23</v>
      </c>
      <c r="E41" s="13" t="s">
        <v>106</v>
      </c>
      <c r="F41" s="13" t="s">
        <v>39</v>
      </c>
      <c r="G41" s="13" t="s">
        <v>13</v>
      </c>
      <c r="H41" s="13" t="s">
        <v>16</v>
      </c>
      <c r="I41" s="13" t="s">
        <v>34</v>
      </c>
      <c r="J41" s="33" t="s">
        <v>107</v>
      </c>
      <c r="K41" s="39">
        <v>4205.5</v>
      </c>
      <c r="L41" s="45">
        <v>4205.5</v>
      </c>
      <c r="M41" s="40">
        <f t="shared" si="2"/>
        <v>100</v>
      </c>
    </row>
    <row r="42" spans="1:13" ht="38.25" hidden="1">
      <c r="A42" s="22">
        <f t="shared" si="1"/>
        <v>33</v>
      </c>
      <c r="B42" s="27" t="s">
        <v>67</v>
      </c>
      <c r="C42" s="27" t="s">
        <v>5</v>
      </c>
      <c r="D42" s="27" t="s">
        <v>68</v>
      </c>
      <c r="E42" s="27" t="s">
        <v>15</v>
      </c>
      <c r="F42" s="27" t="s">
        <v>14</v>
      </c>
      <c r="G42" s="27" t="s">
        <v>15</v>
      </c>
      <c r="H42" s="27" t="s">
        <v>16</v>
      </c>
      <c r="I42" s="27" t="s">
        <v>14</v>
      </c>
      <c r="J42" s="28" t="s">
        <v>69</v>
      </c>
      <c r="K42" s="55">
        <f>K43</f>
        <v>0</v>
      </c>
      <c r="L42" s="44">
        <f>L43</f>
        <v>0</v>
      </c>
      <c r="M42" s="40" t="e">
        <f t="shared" si="2"/>
        <v>#DIV/0!</v>
      </c>
    </row>
    <row r="43" spans="1:13" ht="25.5" hidden="1">
      <c r="A43" s="22">
        <f t="shared" si="1"/>
        <v>34</v>
      </c>
      <c r="B43" s="13" t="s">
        <v>67</v>
      </c>
      <c r="C43" s="13" t="s">
        <v>5</v>
      </c>
      <c r="D43" s="13" t="s">
        <v>68</v>
      </c>
      <c r="E43" s="13" t="s">
        <v>29</v>
      </c>
      <c r="F43" s="13" t="s">
        <v>14</v>
      </c>
      <c r="G43" s="13" t="s">
        <v>29</v>
      </c>
      <c r="H43" s="13" t="s">
        <v>16</v>
      </c>
      <c r="I43" s="13" t="s">
        <v>14</v>
      </c>
      <c r="J43" s="26" t="s">
        <v>70</v>
      </c>
      <c r="K43" s="56">
        <f>K44</f>
        <v>0</v>
      </c>
      <c r="L43" s="45">
        <v>0</v>
      </c>
      <c r="M43" s="40" t="e">
        <f t="shared" si="2"/>
        <v>#DIV/0!</v>
      </c>
    </row>
    <row r="44" spans="1:13" ht="25.5" hidden="1">
      <c r="A44" s="22">
        <f t="shared" si="1"/>
        <v>35</v>
      </c>
      <c r="B44" s="13" t="s">
        <v>67</v>
      </c>
      <c r="C44" s="13" t="s">
        <v>5</v>
      </c>
      <c r="D44" s="13" t="s">
        <v>68</v>
      </c>
      <c r="E44" s="13" t="s">
        <v>29</v>
      </c>
      <c r="F44" s="13" t="s">
        <v>22</v>
      </c>
      <c r="G44" s="13" t="s">
        <v>29</v>
      </c>
      <c r="H44" s="13" t="s">
        <v>16</v>
      </c>
      <c r="I44" s="13" t="s">
        <v>34</v>
      </c>
      <c r="J44" s="26" t="s">
        <v>71</v>
      </c>
      <c r="K44" s="56"/>
      <c r="L44" s="45">
        <v>0</v>
      </c>
      <c r="M44" s="40" t="e">
        <f t="shared" si="2"/>
        <v>#DIV/0!</v>
      </c>
    </row>
    <row r="45" spans="1:13" s="12" customFormat="1" ht="25.5" hidden="1">
      <c r="A45" s="22">
        <f t="shared" si="1"/>
        <v>36</v>
      </c>
      <c r="B45" s="10" t="s">
        <v>67</v>
      </c>
      <c r="C45" s="10" t="s">
        <v>5</v>
      </c>
      <c r="D45" s="10" t="s">
        <v>72</v>
      </c>
      <c r="E45" s="10" t="s">
        <v>15</v>
      </c>
      <c r="F45" s="10" t="s">
        <v>14</v>
      </c>
      <c r="G45" s="10" t="s">
        <v>15</v>
      </c>
      <c r="H45" s="10" t="s">
        <v>16</v>
      </c>
      <c r="I45" s="10" t="s">
        <v>14</v>
      </c>
      <c r="J45" s="21" t="s">
        <v>73</v>
      </c>
      <c r="K45" s="56">
        <f>K46</f>
        <v>0</v>
      </c>
      <c r="L45" s="44">
        <v>0</v>
      </c>
      <c r="M45" s="40" t="e">
        <f t="shared" si="2"/>
        <v>#DIV/0!</v>
      </c>
    </row>
    <row r="46" spans="1:13" s="42" customFormat="1" ht="25.5" hidden="1">
      <c r="A46" s="22">
        <f t="shared" si="1"/>
        <v>37</v>
      </c>
      <c r="B46" s="13" t="s">
        <v>67</v>
      </c>
      <c r="C46" s="13" t="s">
        <v>5</v>
      </c>
      <c r="D46" s="13" t="s">
        <v>72</v>
      </c>
      <c r="E46" s="13" t="s">
        <v>29</v>
      </c>
      <c r="F46" s="13" t="s">
        <v>14</v>
      </c>
      <c r="G46" s="13" t="s">
        <v>29</v>
      </c>
      <c r="H46" s="13" t="s">
        <v>16</v>
      </c>
      <c r="I46" s="13" t="s">
        <v>34</v>
      </c>
      <c r="J46" s="26" t="s">
        <v>74</v>
      </c>
      <c r="K46" s="56"/>
      <c r="L46" s="46">
        <v>0</v>
      </c>
      <c r="M46" s="40" t="e">
        <f t="shared" si="2"/>
        <v>#DIV/0!</v>
      </c>
    </row>
    <row r="47" spans="1:13" s="42" customFormat="1" ht="12.75" hidden="1">
      <c r="A47" s="22">
        <f t="shared" si="1"/>
        <v>38</v>
      </c>
      <c r="B47" s="10" t="s">
        <v>14</v>
      </c>
      <c r="C47" s="10" t="s">
        <v>6</v>
      </c>
      <c r="D47" s="10" t="s">
        <v>15</v>
      </c>
      <c r="E47" s="10" t="s">
        <v>15</v>
      </c>
      <c r="F47" s="10" t="s">
        <v>14</v>
      </c>
      <c r="G47" s="10" t="s">
        <v>15</v>
      </c>
      <c r="H47" s="10" t="s">
        <v>16</v>
      </c>
      <c r="I47" s="10" t="s">
        <v>14</v>
      </c>
      <c r="J47" s="21" t="s">
        <v>75</v>
      </c>
      <c r="K47" s="56">
        <f>K48</f>
        <v>0</v>
      </c>
      <c r="L47" s="46">
        <v>0</v>
      </c>
      <c r="M47" s="40" t="e">
        <f t="shared" si="2"/>
        <v>#DIV/0!</v>
      </c>
    </row>
    <row r="48" spans="1:13" ht="12.75" hidden="1">
      <c r="A48" s="22">
        <f t="shared" si="1"/>
        <v>39</v>
      </c>
      <c r="B48" s="13" t="s">
        <v>14</v>
      </c>
      <c r="C48" s="13" t="s">
        <v>6</v>
      </c>
      <c r="D48" s="13" t="s">
        <v>30</v>
      </c>
      <c r="E48" s="13" t="s">
        <v>15</v>
      </c>
      <c r="F48" s="13" t="s">
        <v>14</v>
      </c>
      <c r="G48" s="13" t="s">
        <v>15</v>
      </c>
      <c r="H48" s="13" t="s">
        <v>16</v>
      </c>
      <c r="I48" s="13" t="s">
        <v>14</v>
      </c>
      <c r="J48" s="57" t="s">
        <v>76</v>
      </c>
      <c r="K48" s="56">
        <f>K49</f>
        <v>0</v>
      </c>
      <c r="L48" s="45">
        <f>L49</f>
        <v>0</v>
      </c>
      <c r="M48" s="40" t="e">
        <f t="shared" si="2"/>
        <v>#DIV/0!</v>
      </c>
    </row>
    <row r="49" spans="1:13" ht="38.25" hidden="1">
      <c r="A49" s="22">
        <f t="shared" si="1"/>
        <v>40</v>
      </c>
      <c r="B49" s="13" t="s">
        <v>14</v>
      </c>
      <c r="C49" s="13" t="s">
        <v>6</v>
      </c>
      <c r="D49" s="13" t="s">
        <v>30</v>
      </c>
      <c r="E49" s="13" t="s">
        <v>33</v>
      </c>
      <c r="F49" s="13" t="s">
        <v>14</v>
      </c>
      <c r="G49" s="13" t="s">
        <v>15</v>
      </c>
      <c r="H49" s="13" t="s">
        <v>16</v>
      </c>
      <c r="I49" s="13" t="s">
        <v>63</v>
      </c>
      <c r="J49" s="23" t="s">
        <v>77</v>
      </c>
      <c r="K49" s="56">
        <f>K50</f>
        <v>0</v>
      </c>
      <c r="L49" s="45">
        <v>0</v>
      </c>
      <c r="M49" s="40" t="e">
        <f t="shared" si="2"/>
        <v>#DIV/0!</v>
      </c>
    </row>
    <row r="50" spans="1:13" ht="63.75" hidden="1">
      <c r="A50" s="22">
        <f t="shared" si="1"/>
        <v>41</v>
      </c>
      <c r="B50" s="13" t="s">
        <v>14</v>
      </c>
      <c r="C50" s="13" t="s">
        <v>6</v>
      </c>
      <c r="D50" s="13" t="s">
        <v>30</v>
      </c>
      <c r="E50" s="13" t="s">
        <v>33</v>
      </c>
      <c r="F50" s="13" t="s">
        <v>64</v>
      </c>
      <c r="G50" s="13" t="s">
        <v>29</v>
      </c>
      <c r="H50" s="13" t="s">
        <v>16</v>
      </c>
      <c r="I50" s="13" t="s">
        <v>63</v>
      </c>
      <c r="J50" s="29" t="s">
        <v>78</v>
      </c>
      <c r="K50" s="56">
        <f>K51</f>
        <v>0</v>
      </c>
      <c r="L50" s="49"/>
      <c r="M50" s="40" t="e">
        <f t="shared" si="2"/>
        <v>#DIV/0!</v>
      </c>
    </row>
    <row r="51" spans="1:13" ht="63.75" hidden="1">
      <c r="A51" s="22">
        <f t="shared" si="1"/>
        <v>42</v>
      </c>
      <c r="B51" s="13" t="s">
        <v>79</v>
      </c>
      <c r="C51" s="13" t="s">
        <v>6</v>
      </c>
      <c r="D51" s="13" t="s">
        <v>30</v>
      </c>
      <c r="E51" s="13" t="s">
        <v>33</v>
      </c>
      <c r="F51" s="13" t="s">
        <v>64</v>
      </c>
      <c r="G51" s="13" t="s">
        <v>29</v>
      </c>
      <c r="H51" s="13" t="s">
        <v>16</v>
      </c>
      <c r="I51" s="13" t="s">
        <v>63</v>
      </c>
      <c r="J51" s="26" t="s">
        <v>80</v>
      </c>
      <c r="K51" s="56"/>
      <c r="L51" s="49"/>
      <c r="M51" s="40" t="e">
        <f t="shared" si="2"/>
        <v>#DIV/0!</v>
      </c>
    </row>
    <row r="52" spans="1:13" ht="15" hidden="1" thickBot="1">
      <c r="A52" s="22">
        <f t="shared" si="1"/>
        <v>43</v>
      </c>
      <c r="B52" s="30"/>
      <c r="C52" s="30"/>
      <c r="D52" s="30"/>
      <c r="E52" s="30"/>
      <c r="F52" s="30"/>
      <c r="G52" s="30"/>
      <c r="H52" s="30"/>
      <c r="I52" s="30"/>
      <c r="J52" s="31" t="s">
        <v>2</v>
      </c>
      <c r="K52" s="58">
        <f>K10+K31</f>
        <v>5808.700000000001</v>
      </c>
      <c r="L52" s="49"/>
      <c r="M52" s="40">
        <f t="shared" si="2"/>
        <v>0</v>
      </c>
    </row>
    <row r="53" spans="1:13" ht="25.5" hidden="1">
      <c r="A53" s="22">
        <f t="shared" si="1"/>
        <v>44</v>
      </c>
      <c r="B53" s="10" t="s">
        <v>67</v>
      </c>
      <c r="C53" s="10" t="s">
        <v>5</v>
      </c>
      <c r="D53" s="10" t="s">
        <v>72</v>
      </c>
      <c r="E53" s="10" t="s">
        <v>15</v>
      </c>
      <c r="F53" s="10" t="s">
        <v>14</v>
      </c>
      <c r="G53" s="10" t="s">
        <v>15</v>
      </c>
      <c r="H53" s="10" t="s">
        <v>16</v>
      </c>
      <c r="I53" s="10" t="s">
        <v>14</v>
      </c>
      <c r="J53" s="21" t="s">
        <v>73</v>
      </c>
      <c r="K53" s="47">
        <f>K54</f>
        <v>0</v>
      </c>
      <c r="L53" s="49"/>
      <c r="M53" s="40" t="e">
        <f t="shared" si="2"/>
        <v>#DIV/0!</v>
      </c>
    </row>
    <row r="54" spans="1:13" ht="25.5" hidden="1">
      <c r="A54" s="22">
        <f t="shared" si="1"/>
        <v>45</v>
      </c>
      <c r="B54" s="13" t="s">
        <v>67</v>
      </c>
      <c r="C54" s="13" t="s">
        <v>5</v>
      </c>
      <c r="D54" s="13" t="s">
        <v>72</v>
      </c>
      <c r="E54" s="13" t="s">
        <v>29</v>
      </c>
      <c r="F54" s="13" t="s">
        <v>14</v>
      </c>
      <c r="G54" s="13" t="s">
        <v>29</v>
      </c>
      <c r="H54" s="13" t="s">
        <v>16</v>
      </c>
      <c r="I54" s="13" t="s">
        <v>34</v>
      </c>
      <c r="J54" s="26" t="s">
        <v>74</v>
      </c>
      <c r="K54" s="47"/>
      <c r="L54" s="49"/>
      <c r="M54" s="40" t="e">
        <f t="shared" si="2"/>
        <v>#DIV/0!</v>
      </c>
    </row>
    <row r="55" spans="1:13" ht="12.75" hidden="1">
      <c r="A55" s="22">
        <f t="shared" si="1"/>
        <v>46</v>
      </c>
      <c r="B55" s="10" t="s">
        <v>14</v>
      </c>
      <c r="C55" s="10" t="s">
        <v>6</v>
      </c>
      <c r="D55" s="10" t="s">
        <v>15</v>
      </c>
      <c r="E55" s="10" t="s">
        <v>15</v>
      </c>
      <c r="F55" s="10" t="s">
        <v>14</v>
      </c>
      <c r="G55" s="10" t="s">
        <v>15</v>
      </c>
      <c r="H55" s="10" t="s">
        <v>16</v>
      </c>
      <c r="I55" s="10" t="s">
        <v>14</v>
      </c>
      <c r="J55" s="21" t="s">
        <v>75</v>
      </c>
      <c r="K55" s="47">
        <f>K56</f>
        <v>0</v>
      </c>
      <c r="L55" s="49"/>
      <c r="M55" s="40" t="e">
        <f t="shared" si="2"/>
        <v>#DIV/0!</v>
      </c>
    </row>
    <row r="56" spans="1:13" ht="12.75" hidden="1">
      <c r="A56" s="22">
        <f t="shared" si="1"/>
        <v>47</v>
      </c>
      <c r="B56" s="13" t="s">
        <v>14</v>
      </c>
      <c r="C56" s="13" t="s">
        <v>6</v>
      </c>
      <c r="D56" s="13" t="s">
        <v>30</v>
      </c>
      <c r="E56" s="13" t="s">
        <v>15</v>
      </c>
      <c r="F56" s="13" t="s">
        <v>14</v>
      </c>
      <c r="G56" s="13" t="s">
        <v>15</v>
      </c>
      <c r="H56" s="13" t="s">
        <v>16</v>
      </c>
      <c r="I56" s="13" t="s">
        <v>14</v>
      </c>
      <c r="J56" s="50" t="s">
        <v>76</v>
      </c>
      <c r="K56" s="47">
        <f>K57</f>
        <v>0</v>
      </c>
      <c r="L56" s="49"/>
      <c r="M56" s="40" t="e">
        <f t="shared" si="2"/>
        <v>#DIV/0!</v>
      </c>
    </row>
    <row r="57" spans="1:13" ht="38.25" hidden="1">
      <c r="A57" s="22">
        <f t="shared" si="1"/>
        <v>48</v>
      </c>
      <c r="B57" s="13" t="s">
        <v>14</v>
      </c>
      <c r="C57" s="13" t="s">
        <v>6</v>
      </c>
      <c r="D57" s="13" t="s">
        <v>30</v>
      </c>
      <c r="E57" s="13" t="s">
        <v>33</v>
      </c>
      <c r="F57" s="13" t="s">
        <v>14</v>
      </c>
      <c r="G57" s="13" t="s">
        <v>15</v>
      </c>
      <c r="H57" s="13" t="s">
        <v>16</v>
      </c>
      <c r="I57" s="13" t="s">
        <v>63</v>
      </c>
      <c r="J57" s="23" t="s">
        <v>77</v>
      </c>
      <c r="K57" s="47">
        <f>K58</f>
        <v>0</v>
      </c>
      <c r="L57" s="49"/>
      <c r="M57" s="40" t="e">
        <f t="shared" si="2"/>
        <v>#DIV/0!</v>
      </c>
    </row>
    <row r="58" spans="1:13" ht="63.75" hidden="1">
      <c r="A58" s="22">
        <f t="shared" si="1"/>
        <v>49</v>
      </c>
      <c r="B58" s="13" t="s">
        <v>14</v>
      </c>
      <c r="C58" s="13" t="s">
        <v>6</v>
      </c>
      <c r="D58" s="13" t="s">
        <v>30</v>
      </c>
      <c r="E58" s="13" t="s">
        <v>33</v>
      </c>
      <c r="F58" s="13" t="s">
        <v>64</v>
      </c>
      <c r="G58" s="13" t="s">
        <v>29</v>
      </c>
      <c r="H58" s="13" t="s">
        <v>16</v>
      </c>
      <c r="I58" s="13" t="s">
        <v>63</v>
      </c>
      <c r="J58" s="29" t="s">
        <v>78</v>
      </c>
      <c r="K58" s="47">
        <f>K59</f>
        <v>0</v>
      </c>
      <c r="L58" s="49"/>
      <c r="M58" s="40" t="e">
        <f t="shared" si="2"/>
        <v>#DIV/0!</v>
      </c>
    </row>
    <row r="59" spans="1:13" ht="63.75" hidden="1">
      <c r="A59" s="22">
        <f t="shared" si="1"/>
        <v>50</v>
      </c>
      <c r="B59" s="13" t="s">
        <v>79</v>
      </c>
      <c r="C59" s="13" t="s">
        <v>6</v>
      </c>
      <c r="D59" s="13" t="s">
        <v>30</v>
      </c>
      <c r="E59" s="13" t="s">
        <v>33</v>
      </c>
      <c r="F59" s="13" t="s">
        <v>64</v>
      </c>
      <c r="G59" s="13" t="s">
        <v>29</v>
      </c>
      <c r="H59" s="13" t="s">
        <v>16</v>
      </c>
      <c r="I59" s="13" t="s">
        <v>63</v>
      </c>
      <c r="J59" s="26" t="s">
        <v>80</v>
      </c>
      <c r="K59" s="47"/>
      <c r="L59" s="49"/>
      <c r="M59" s="40" t="e">
        <f t="shared" si="2"/>
        <v>#DIV/0!</v>
      </c>
    </row>
    <row r="60" spans="1:13" s="12" customFormat="1" ht="15" thickBot="1">
      <c r="A60" s="22">
        <f t="shared" si="1"/>
        <v>51</v>
      </c>
      <c r="B60" s="30"/>
      <c r="C60" s="30"/>
      <c r="D60" s="30"/>
      <c r="E60" s="30"/>
      <c r="F60" s="30"/>
      <c r="G60" s="30"/>
      <c r="H60" s="30"/>
      <c r="I60" s="30"/>
      <c r="J60" s="31" t="s">
        <v>2</v>
      </c>
      <c r="K60" s="48">
        <f>K31+K10</f>
        <v>5808.700000000001</v>
      </c>
      <c r="L60" s="48">
        <f>L31+L10</f>
        <v>5757.900000000001</v>
      </c>
      <c r="M60" s="53">
        <f t="shared" si="2"/>
        <v>99.12544975639987</v>
      </c>
    </row>
    <row r="61" ht="12.75">
      <c r="A61" s="15"/>
    </row>
    <row r="62" ht="12.75">
      <c r="A62" s="15"/>
    </row>
    <row r="63" ht="12.75">
      <c r="A63" s="15"/>
    </row>
    <row r="64" ht="12.75">
      <c r="A64" s="15"/>
    </row>
    <row r="65" ht="12.75">
      <c r="A65" s="15"/>
    </row>
    <row r="66" ht="12.75">
      <c r="A66" s="15"/>
    </row>
    <row r="67" ht="12.75">
      <c r="A67" s="15"/>
    </row>
    <row r="68" ht="12.75">
      <c r="A68" s="15"/>
    </row>
    <row r="69" ht="12.75">
      <c r="A69" s="15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</sheetData>
  <sheetProtection/>
  <mergeCells count="11">
    <mergeCell ref="M7:M8"/>
    <mergeCell ref="J7:J8"/>
    <mergeCell ref="K7:K8"/>
    <mergeCell ref="A5:K5"/>
    <mergeCell ref="A7:A8"/>
    <mergeCell ref="B7:I7"/>
    <mergeCell ref="J1:K1"/>
    <mergeCell ref="J2:K2"/>
    <mergeCell ref="J3:K3"/>
    <mergeCell ref="J6:K6"/>
    <mergeCell ref="L7:L8"/>
  </mergeCells>
  <printOptions/>
  <pageMargins left="0.7874015748031497" right="0.3937007874015748" top="0.984251968503937" bottom="0.3937007874015748" header="0" footer="0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Специалист</cp:lastModifiedBy>
  <cp:lastPrinted>2019-04-21T04:39:21Z</cp:lastPrinted>
  <dcterms:created xsi:type="dcterms:W3CDTF">2009-10-30T03:22:53Z</dcterms:created>
  <dcterms:modified xsi:type="dcterms:W3CDTF">2019-04-24T04:42:17Z</dcterms:modified>
  <cp:category/>
  <cp:version/>
  <cp:contentType/>
  <cp:contentStatus/>
</cp:coreProperties>
</file>